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150.220.246\技術管理部$\ﾚﾍﾞﾙB\32.ＢＥＬＳ評価\03.住宅版BELS 帳票類\１.申請用帳票\"/>
    </mc:Choice>
  </mc:AlternateContent>
  <xr:revisionPtr revIDLastSave="0" documentId="13_ncr:1_{FAD444D3-1E48-4322-9C8A-B6E1F988FCC4}" xr6:coauthVersionLast="47" xr6:coauthVersionMax="47" xr10:uidLastSave="{00000000-0000-0000-0000-000000000000}"/>
  <bookViews>
    <workbookView xWindow="6375" yWindow="1485" windowWidth="28770" windowHeight="17250" xr2:uid="{00000000-000D-0000-FFFF-FFFF00000000}"/>
  </bookViews>
  <sheets>
    <sheet name="検討書" sheetId="6" r:id="rId1"/>
    <sheet name="記入例 " sheetId="7" r:id="rId2"/>
    <sheet name="Sheet2" sheetId="2" r:id="rId3"/>
    <sheet name="Sheet3" sheetId="3" r:id="rId4"/>
  </sheets>
  <definedNames>
    <definedName name="_xlnm.Print_Area" localSheetId="1">'記入例 '!$B$2:$Y$45</definedName>
    <definedName name="_xlnm.Print_Area" localSheetId="0">検討書!$B$2:$Y$45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6" l="1"/>
  <c r="W25" i="6" s="1"/>
  <c r="H32" i="6" s="1"/>
  <c r="AB32" i="6" s="1"/>
  <c r="W32" i="6" s="1"/>
  <c r="L24" i="6"/>
  <c r="W24" i="6" s="1"/>
  <c r="H31" i="6" s="1"/>
  <c r="AB31" i="6" s="1"/>
  <c r="W31" i="6" s="1"/>
  <c r="L23" i="6"/>
  <c r="W23" i="6" s="1"/>
  <c r="H30" i="6" s="1"/>
  <c r="AB30" i="6" s="1"/>
  <c r="W30" i="6" s="1"/>
  <c r="L24" i="7"/>
  <c r="W24" i="7" s="1"/>
  <c r="H31" i="7" s="1"/>
  <c r="AB31" i="7" s="1"/>
  <c r="W31" i="7" s="1"/>
  <c r="L25" i="7"/>
  <c r="L23" i="7"/>
  <c r="W23" i="7" s="1"/>
  <c r="H30" i="7" s="1"/>
  <c r="AB30" i="7" s="1"/>
  <c r="W30" i="7" s="1"/>
  <c r="AC32" i="7"/>
  <c r="AC31" i="7"/>
  <c r="AC30" i="7"/>
  <c r="W25" i="7"/>
  <c r="H32" i="7" s="1"/>
  <c r="AB32" i="7" s="1"/>
  <c r="W32" i="7" s="1"/>
  <c r="W18" i="7"/>
  <c r="W17" i="7"/>
  <c r="W16" i="7"/>
  <c r="W15" i="7"/>
  <c r="W14" i="7"/>
  <c r="W13" i="7"/>
  <c r="W12" i="7"/>
  <c r="W11" i="7"/>
  <c r="W10" i="7"/>
  <c r="W19" i="7" s="1"/>
  <c r="AC32" i="6"/>
  <c r="AC31" i="6"/>
  <c r="AC30" i="6"/>
  <c r="W18" i="6"/>
  <c r="W17" i="6"/>
  <c r="W16" i="6"/>
  <c r="W15" i="6"/>
  <c r="W14" i="6"/>
  <c r="W13" i="6"/>
  <c r="W12" i="6"/>
  <c r="W11" i="6"/>
  <c r="W10" i="6"/>
  <c r="W33" i="7" l="1"/>
  <c r="W19" i="6"/>
  <c r="W33" i="6"/>
</calcChain>
</file>

<file path=xl/sharedStrings.xml><?xml version="1.0" encoding="utf-8"?>
<sst xmlns="http://schemas.openxmlformats.org/spreadsheetml/2006/main" count="165" uniqueCount="75">
  <si>
    <t>●多灯分散照明方式の検討書</t>
    <rPh sb="1" eb="2">
      <t>タ</t>
    </rPh>
    <rPh sb="2" eb="3">
      <t>トウ</t>
    </rPh>
    <rPh sb="3" eb="5">
      <t>ブンサン</t>
    </rPh>
    <rPh sb="5" eb="7">
      <t>ショウメイ</t>
    </rPh>
    <rPh sb="7" eb="9">
      <t>ホウシキ</t>
    </rPh>
    <rPh sb="10" eb="12">
      <t>ケントウ</t>
    </rPh>
    <rPh sb="12" eb="13">
      <t>ショ</t>
    </rPh>
    <phoneticPr fontId="2"/>
  </si>
  <si>
    <t>個数</t>
    <rPh sb="0" eb="2">
      <t>コスウ</t>
    </rPh>
    <phoneticPr fontId="2"/>
  </si>
  <si>
    <r>
      <t xml:space="preserve">消費電力の合計 </t>
    </r>
    <r>
      <rPr>
        <sz val="9"/>
        <color theme="1"/>
        <rFont val="HG丸ｺﾞｼｯｸM-PRO"/>
        <family val="3"/>
        <charset val="128"/>
      </rPr>
      <t>[W]</t>
    </r>
    <rPh sb="0" eb="4">
      <t>ショウヒデンリョク</t>
    </rPh>
    <rPh sb="5" eb="7">
      <t>ゴウケイ</t>
    </rPh>
    <phoneticPr fontId="2"/>
  </si>
  <si>
    <t>合計 [W]</t>
    <rPh sb="0" eb="2">
      <t>ゴウケイ</t>
    </rPh>
    <phoneticPr fontId="2"/>
  </si>
  <si>
    <t>照明区画</t>
    <rPh sb="0" eb="4">
      <t>ショウメイクカク</t>
    </rPh>
    <phoneticPr fontId="2"/>
  </si>
  <si>
    <r>
      <t xml:space="preserve">平均総合効率
</t>
    </r>
    <r>
      <rPr>
        <i/>
        <sz val="9"/>
        <color theme="1"/>
        <rFont val="HG丸ｺﾞｼｯｸM-PRO"/>
        <family val="3"/>
        <charset val="128"/>
      </rPr>
      <t>Ｌe</t>
    </r>
    <rPh sb="0" eb="6">
      <t>ヘイキンソウゴウコウリツ</t>
    </rPh>
    <phoneticPr fontId="2"/>
  </si>
  <si>
    <r>
      <t xml:space="preserve">設計照度
</t>
    </r>
    <r>
      <rPr>
        <i/>
        <sz val="9"/>
        <color theme="1"/>
        <rFont val="HG丸ｺﾞｼｯｸM-PRO"/>
        <family val="3"/>
        <charset val="128"/>
      </rPr>
      <t>Ｅ</t>
    </r>
    <rPh sb="0" eb="4">
      <t>セッケイショウド</t>
    </rPh>
    <phoneticPr fontId="2"/>
  </si>
  <si>
    <r>
      <t xml:space="preserve">補正係数
</t>
    </r>
    <r>
      <rPr>
        <i/>
        <sz val="9"/>
        <color theme="1"/>
        <rFont val="HG丸ｺﾞｼｯｸM-PRO"/>
        <family val="3"/>
        <charset val="128"/>
      </rPr>
      <t>Ｃe</t>
    </r>
    <rPh sb="0" eb="4">
      <t>ホセイケイスウ</t>
    </rPh>
    <phoneticPr fontId="2"/>
  </si>
  <si>
    <t>（注意）</t>
    <rPh sb="1" eb="3">
      <t>チュウイ</t>
    </rPh>
    <phoneticPr fontId="2"/>
  </si>
  <si>
    <t>⇒この検討書は、主たる居室において「多灯分散照明方式」を採用する場合に申請時に添付してください。</t>
    <rPh sb="3" eb="5">
      <t>ケントウ</t>
    </rPh>
    <rPh sb="5" eb="6">
      <t>ショ</t>
    </rPh>
    <rPh sb="8" eb="9">
      <t>シュ</t>
    </rPh>
    <rPh sb="11" eb="13">
      <t>キョシツ</t>
    </rPh>
    <rPh sb="18" eb="19">
      <t>タ</t>
    </rPh>
    <rPh sb="19" eb="20">
      <t>トウ</t>
    </rPh>
    <rPh sb="20" eb="22">
      <t>ブンサン</t>
    </rPh>
    <rPh sb="22" eb="24">
      <t>ショウメイ</t>
    </rPh>
    <rPh sb="24" eb="26">
      <t>ホウシキ</t>
    </rPh>
    <rPh sb="28" eb="30">
      <t>サイヨウ</t>
    </rPh>
    <rPh sb="32" eb="34">
      <t>バアイ</t>
    </rPh>
    <rPh sb="35" eb="37">
      <t>シンセイ</t>
    </rPh>
    <rPh sb="37" eb="38">
      <t>ジ</t>
    </rPh>
    <rPh sb="39" eb="41">
      <t>テンプ</t>
    </rPh>
    <phoneticPr fontId="2"/>
  </si>
  <si>
    <t>←照明ボードが添付されていて、それに記号が付記されている場合は記号でも可</t>
    <rPh sb="1" eb="3">
      <t>ショウメイ</t>
    </rPh>
    <rPh sb="7" eb="9">
      <t>テンプ</t>
    </rPh>
    <rPh sb="18" eb="20">
      <t>キゴウ</t>
    </rPh>
    <rPh sb="21" eb="23">
      <t>フキ</t>
    </rPh>
    <rPh sb="28" eb="30">
      <t>バアイ</t>
    </rPh>
    <rPh sb="31" eb="33">
      <t>キゴウ</t>
    </rPh>
    <rPh sb="35" eb="36">
      <t>カ</t>
    </rPh>
    <phoneticPr fontId="2"/>
  </si>
  <si>
    <t>照明器具の品番や記号</t>
    <rPh sb="0" eb="4">
      <t>ショウメイキグ</t>
    </rPh>
    <rPh sb="5" eb="7">
      <t>ヒンバン</t>
    </rPh>
    <rPh sb="8" eb="10">
      <t>キゴウ</t>
    </rPh>
    <phoneticPr fontId="2"/>
  </si>
  <si>
    <t>DDL-5102YWA</t>
    <phoneticPr fontId="2"/>
  </si>
  <si>
    <t>DDL-5104AW</t>
    <phoneticPr fontId="2"/>
  </si>
  <si>
    <t>結果、</t>
    <rPh sb="0" eb="2">
      <t>ケッカ</t>
    </rPh>
    <phoneticPr fontId="2"/>
  </si>
  <si>
    <t>①主たる居室に設置される照明設備の消費電力の合計</t>
    <rPh sb="1" eb="2">
      <t>シュ</t>
    </rPh>
    <rPh sb="4" eb="6">
      <t>キョシツ</t>
    </rPh>
    <rPh sb="7" eb="9">
      <t>セッチ</t>
    </rPh>
    <rPh sb="12" eb="16">
      <t>ショウメイセツビ</t>
    </rPh>
    <rPh sb="17" eb="21">
      <t>ショウヒデンリョク</t>
    </rPh>
    <rPh sb="22" eb="24">
      <t>ゴウケイ</t>
    </rPh>
    <phoneticPr fontId="2"/>
  </si>
  <si>
    <t>技術情報 第六章 照明器具 "6.7 多灯分散照明方式による補正係数"の項に基づき計算する。</t>
    <rPh sb="0" eb="4">
      <t>ギジュツジョウホウ</t>
    </rPh>
    <rPh sb="5" eb="6">
      <t>ダイ</t>
    </rPh>
    <rPh sb="6" eb="7">
      <t>ロク</t>
    </rPh>
    <rPh sb="7" eb="8">
      <t>ショウ</t>
    </rPh>
    <rPh sb="9" eb="13">
      <t>ショウメイキグ</t>
    </rPh>
    <rPh sb="19" eb="27">
      <t>タトウ</t>
    </rPh>
    <rPh sb="30" eb="34">
      <t>ホセイケイスウ</t>
    </rPh>
    <rPh sb="36" eb="37">
      <t>コウ</t>
    </rPh>
    <rPh sb="38" eb="39">
      <t>モト</t>
    </rPh>
    <rPh sb="41" eb="43">
      <t>ケイサン</t>
    </rPh>
    <phoneticPr fontId="2"/>
  </si>
  <si>
    <t>　※（技術情報）第六章　照明器具　6.7多灯分散照明方式による補正係数　（１０）の式による</t>
    <rPh sb="3" eb="7">
      <t>ギジュツジョウホウ</t>
    </rPh>
    <rPh sb="8" eb="9">
      <t>ダイ</t>
    </rPh>
    <rPh sb="9" eb="10">
      <t>ロク</t>
    </rPh>
    <rPh sb="10" eb="11">
      <t>ショウ</t>
    </rPh>
    <rPh sb="12" eb="16">
      <t>ショウメイキグ</t>
    </rPh>
    <rPh sb="20" eb="28">
      <t>タトウ</t>
    </rPh>
    <rPh sb="31" eb="35">
      <t>ホセイケイスウ</t>
    </rPh>
    <rPh sb="41" eb="42">
      <t>シキ</t>
    </rPh>
    <phoneticPr fontId="2"/>
  </si>
  <si>
    <t>※全ての照明器具を記載する。</t>
    <phoneticPr fontId="2"/>
  </si>
  <si>
    <t>計算結果</t>
    <rPh sb="0" eb="4">
      <t>ケイサンケッカ</t>
    </rPh>
    <phoneticPr fontId="2"/>
  </si>
  <si>
    <t>②主たる居室の照明区分ごとの面積</t>
    <rPh sb="1" eb="2">
      <t>シュ</t>
    </rPh>
    <rPh sb="4" eb="6">
      <t>キョシツ</t>
    </rPh>
    <rPh sb="7" eb="11">
      <t>ショウメイクブン</t>
    </rPh>
    <rPh sb="14" eb="16">
      <t>メンセキ</t>
    </rPh>
    <phoneticPr fontId="2"/>
  </si>
  <si>
    <t>主たる居室の面積：</t>
    <rPh sb="0" eb="1">
      <t>シュ</t>
    </rPh>
    <rPh sb="3" eb="5">
      <t>キョシツ</t>
    </rPh>
    <rPh sb="6" eb="8">
      <t>メンセキ</t>
    </rPh>
    <phoneticPr fontId="2"/>
  </si>
  <si>
    <t>㎡</t>
    <phoneticPr fontId="2"/>
  </si>
  <si>
    <t>照明区分1（リビング）</t>
    <rPh sb="0" eb="4">
      <t>ショウメイクブン</t>
    </rPh>
    <phoneticPr fontId="2"/>
  </si>
  <si>
    <t>÷29.81</t>
    <phoneticPr fontId="2"/>
  </si>
  <si>
    <t>照明区分2（ダイニング）</t>
    <rPh sb="0" eb="4">
      <t>ショウメイクブン</t>
    </rPh>
    <phoneticPr fontId="2"/>
  </si>
  <si>
    <t>照明区分3（台所）</t>
    <rPh sb="0" eb="4">
      <t>ショウメイクブン</t>
    </rPh>
    <rPh sb="6" eb="8">
      <t>ダイドコロ</t>
    </rPh>
    <phoneticPr fontId="2"/>
  </si>
  <si>
    <t>2（ダイニング）</t>
  </si>
  <si>
    <t>1（リビング）</t>
    <phoneticPr fontId="2"/>
  </si>
  <si>
    <t>3（台所）</t>
    <rPh sb="2" eb="4">
      <t>ダイドコロ</t>
    </rPh>
    <phoneticPr fontId="2"/>
  </si>
  <si>
    <t>LED</t>
    <phoneticPr fontId="2"/>
  </si>
  <si>
    <r>
      <t xml:space="preserve">区画床面積
</t>
    </r>
    <r>
      <rPr>
        <i/>
        <sz val="9"/>
        <color theme="1"/>
        <rFont val="HG丸ｺﾞｼｯｸM-PRO"/>
        <family val="3"/>
        <charset val="128"/>
      </rPr>
      <t>Ａ</t>
    </r>
    <r>
      <rPr>
        <i/>
        <sz val="6"/>
        <color theme="1"/>
        <rFont val="HG丸ｺﾞｼｯｸM-PRO"/>
        <family val="3"/>
        <charset val="128"/>
      </rPr>
      <t>LZ</t>
    </r>
    <rPh sb="0" eb="2">
      <t>クカク</t>
    </rPh>
    <rPh sb="2" eb="5">
      <t>ユカメンセキ</t>
    </rPh>
    <phoneticPr fontId="2"/>
  </si>
  <si>
    <r>
      <t>計算結果＝Σ(((232×(</t>
    </r>
    <r>
      <rPr>
        <i/>
        <sz val="10"/>
        <color theme="1"/>
        <rFont val="HG丸ｺﾞｼｯｸM-PRO"/>
        <family val="3"/>
        <charset val="128"/>
      </rPr>
      <t>Ａ</t>
    </r>
    <r>
      <rPr>
        <i/>
        <sz val="6"/>
        <color theme="1"/>
        <rFont val="HG丸ｺﾞｼｯｸM-PRO"/>
        <family val="3"/>
        <charset val="128"/>
      </rPr>
      <t>LZ</t>
    </r>
    <r>
      <rPr>
        <i/>
        <sz val="10"/>
        <color theme="1"/>
        <rFont val="HG丸ｺﾞｼｯｸM-PRO"/>
        <family val="3"/>
        <charset val="128"/>
      </rPr>
      <t>÷1.65）+817）×（Ｅ÷50）÷Ｌe×Ｃe)</t>
    </r>
    <rPh sb="0" eb="4">
      <t>ケイサンケッカ</t>
    </rPh>
    <phoneticPr fontId="2"/>
  </si>
  <si>
    <r>
      <t>Ａ</t>
    </r>
    <r>
      <rPr>
        <sz val="6"/>
        <color theme="1"/>
        <rFont val="HG丸ｺﾞｼｯｸM-PRO"/>
        <family val="3"/>
        <charset val="128"/>
      </rPr>
      <t>LZ1</t>
    </r>
    <r>
      <rPr>
        <sz val="10"/>
        <color theme="1"/>
        <rFont val="HG丸ｺﾞｼｯｸM-PRO"/>
        <family val="3"/>
        <charset val="128"/>
      </rPr>
      <t xml:space="preserve"> ＝</t>
    </r>
    <phoneticPr fontId="2"/>
  </si>
  <si>
    <t>13.031 ×</t>
    <phoneticPr fontId="2"/>
  </si>
  <si>
    <t xml:space="preserve">  7.929 ×</t>
    <phoneticPr fontId="2"/>
  </si>
  <si>
    <t xml:space="preserve"> 7.194 ×</t>
    <phoneticPr fontId="2"/>
  </si>
  <si>
    <r>
      <t>Ａ</t>
    </r>
    <r>
      <rPr>
        <sz val="6"/>
        <color theme="1"/>
        <rFont val="HG丸ｺﾞｼｯｸM-PRO"/>
        <family val="3"/>
        <charset val="128"/>
      </rPr>
      <t>LZ</t>
    </r>
    <r>
      <rPr>
        <sz val="10"/>
        <color theme="1"/>
        <rFont val="HG丸ｺﾞｼｯｸM-PRO"/>
        <family val="3"/>
        <charset val="128"/>
      </rPr>
      <t>＝標準住戸による照明区画の床面積×主たる居室の床面積÷29.81</t>
    </r>
    <rPh sb="4" eb="8">
      <t>ヒョウジュンジュウコ</t>
    </rPh>
    <rPh sb="11" eb="15">
      <t>ショウメイクカク</t>
    </rPh>
    <rPh sb="16" eb="19">
      <t>ユカメンセキ</t>
    </rPh>
    <rPh sb="20" eb="21">
      <t>シュ</t>
    </rPh>
    <rPh sb="23" eb="25">
      <t>キョシツ</t>
    </rPh>
    <rPh sb="26" eb="29">
      <t>ユカメンセキ</t>
    </rPh>
    <phoneticPr fontId="2"/>
  </si>
  <si>
    <t>2（ダイニング）</t>
    <phoneticPr fontId="2"/>
  </si>
  <si>
    <r>
      <rPr>
        <sz val="11"/>
        <color theme="1"/>
        <rFont val="HG丸ｺﾞｼｯｸM-PRO"/>
        <family val="3"/>
        <charset val="128"/>
      </rPr>
      <t>Ｐ</t>
    </r>
    <r>
      <rPr>
        <sz val="7"/>
        <color theme="1"/>
        <rFont val="HG丸ｺﾞｼｯｸM-PRO"/>
        <family val="3"/>
        <charset val="128"/>
      </rPr>
      <t xml:space="preserve">MR </t>
    </r>
    <r>
      <rPr>
        <sz val="10"/>
        <color theme="1"/>
        <rFont val="HG丸ｺﾞｼｯｸM-PRO"/>
        <family val="3"/>
        <charset val="128"/>
      </rPr>
      <t>＝</t>
    </r>
    <phoneticPr fontId="2"/>
  </si>
  <si>
    <r>
      <rPr>
        <sz val="11"/>
        <color theme="1"/>
        <rFont val="HG丸ｺﾞｼｯｸM-PRO"/>
        <family val="3"/>
        <charset val="128"/>
      </rPr>
      <t>Q</t>
    </r>
    <r>
      <rPr>
        <sz val="7"/>
        <color theme="1"/>
        <rFont val="HG丸ｺﾞｼｯｸM-PRO"/>
        <family val="3"/>
        <charset val="128"/>
      </rPr>
      <t>MR</t>
    </r>
    <r>
      <rPr>
        <sz val="8"/>
        <color theme="1"/>
        <rFont val="HG丸ｺﾞｼｯｸM-PRO"/>
        <family val="3"/>
        <charset val="128"/>
      </rPr>
      <t xml:space="preserve"> </t>
    </r>
    <r>
      <rPr>
        <sz val="10"/>
        <color theme="1"/>
        <rFont val="HG丸ｺﾞｼｯｸM-PRO"/>
        <family val="3"/>
        <charset val="128"/>
      </rPr>
      <t>＝</t>
    </r>
    <phoneticPr fontId="2"/>
  </si>
  <si>
    <r>
      <t xml:space="preserve">　　基準消費電力の合計 </t>
    </r>
    <r>
      <rPr>
        <sz val="9"/>
        <color theme="1"/>
        <rFont val="HG丸ｺﾞｼｯｸM-PRO"/>
        <family val="3"/>
        <charset val="128"/>
      </rPr>
      <t>[W]</t>
    </r>
    <rPh sb="2" eb="4">
      <t>キジュン</t>
    </rPh>
    <rPh sb="4" eb="8">
      <t>ショウヒデンリョク</t>
    </rPh>
    <rPh sb="9" eb="11">
      <t>ゴウケイ</t>
    </rPh>
    <phoneticPr fontId="2"/>
  </si>
  <si>
    <r>
      <t>Ａ</t>
    </r>
    <r>
      <rPr>
        <sz val="6"/>
        <color theme="1"/>
        <rFont val="HG丸ｺﾞｼｯｸM-PRO"/>
        <family val="3"/>
        <charset val="128"/>
      </rPr>
      <t xml:space="preserve">LZ2 </t>
    </r>
    <r>
      <rPr>
        <sz val="10"/>
        <color theme="1"/>
        <rFont val="HG丸ｺﾞｼｯｸM-PRO"/>
        <family val="3"/>
        <charset val="128"/>
      </rPr>
      <t>＝</t>
    </r>
    <phoneticPr fontId="2"/>
  </si>
  <si>
    <r>
      <t>Ａ</t>
    </r>
    <r>
      <rPr>
        <sz val="6"/>
        <color theme="1"/>
        <rFont val="HG丸ｺﾞｼｯｸM-PRO"/>
        <family val="3"/>
        <charset val="128"/>
      </rPr>
      <t xml:space="preserve">LZ3 </t>
    </r>
    <r>
      <rPr>
        <sz val="10"/>
        <color theme="1"/>
        <rFont val="HG丸ｺﾞｼｯｸM-PRO"/>
        <family val="3"/>
        <charset val="128"/>
      </rPr>
      <t>＝</t>
    </r>
    <phoneticPr fontId="2"/>
  </si>
  <si>
    <t>↓(232×(Ａ÷1.65）+817）</t>
    <phoneticPr fontId="2"/>
  </si>
  <si>
    <t>白熱灯以外</t>
    <rPh sb="0" eb="3">
      <t>ハクネツトウ</t>
    </rPh>
    <rPh sb="3" eb="5">
      <t>イガイ</t>
    </rPh>
    <phoneticPr fontId="2"/>
  </si>
  <si>
    <t xml:space="preserve"> 建築物名称</t>
    <rPh sb="1" eb="6">
      <t>ケンチクブツメイショウ</t>
    </rPh>
    <phoneticPr fontId="2"/>
  </si>
  <si>
    <t>1（リビング）</t>
  </si>
  <si>
    <t>LED</t>
  </si>
  <si>
    <t>②照明区画ごとの基準消費電力</t>
    <rPh sb="1" eb="5">
      <t>ショウメイクカク</t>
    </rPh>
    <rPh sb="8" eb="10">
      <t>キジュン</t>
    </rPh>
    <rPh sb="10" eb="14">
      <t>ショウヒデンリョク</t>
    </rPh>
    <phoneticPr fontId="2"/>
  </si>
  <si>
    <r>
      <rPr>
        <sz val="9.5"/>
        <color theme="1"/>
        <rFont val="HG丸ｺﾞｼｯｸM-PRO"/>
        <family val="3"/>
        <charset val="128"/>
      </rPr>
      <t>消費電力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[W]</t>
    </r>
    <rPh sb="0" eb="4">
      <t>ショウヒデンリョク</t>
    </rPh>
    <phoneticPr fontId="2"/>
  </si>
  <si>
    <r>
      <t xml:space="preserve">照明区分
</t>
    </r>
    <r>
      <rPr>
        <sz val="8"/>
        <color theme="1"/>
        <rFont val="HG丸ｺﾞｼｯｸM-PRO"/>
        <family val="3"/>
        <charset val="128"/>
      </rPr>
      <t>【選択】</t>
    </r>
    <rPh sb="0" eb="4">
      <t>ショウメイクブン</t>
    </rPh>
    <rPh sb="6" eb="8">
      <t>センタク</t>
    </rPh>
    <phoneticPr fontId="2"/>
  </si>
  <si>
    <r>
      <t xml:space="preserve">光源
</t>
    </r>
    <r>
      <rPr>
        <sz val="8"/>
        <color theme="1"/>
        <rFont val="HG丸ｺﾞｼｯｸM-PRO"/>
        <family val="3"/>
        <charset val="128"/>
      </rPr>
      <t>【選択】</t>
    </r>
    <rPh sb="0" eb="1">
      <t>ヒカリ</t>
    </rPh>
    <rPh sb="1" eb="2">
      <t>ゲン</t>
    </rPh>
    <rPh sb="4" eb="6">
      <t>センタク</t>
    </rPh>
    <phoneticPr fontId="2"/>
  </si>
  <si>
    <t>設計者氏名：</t>
    <rPh sb="0" eb="3">
      <t>セッケイシャ</t>
    </rPh>
    <rPh sb="3" eb="5">
      <t>シメイ</t>
    </rPh>
    <phoneticPr fontId="2"/>
  </si>
  <si>
    <t>図面上の
室名</t>
    <rPh sb="0" eb="3">
      <t>ズメンジョウ</t>
    </rPh>
    <rPh sb="5" eb="7">
      <t>シツメイ</t>
    </rPh>
    <phoneticPr fontId="2"/>
  </si>
  <si>
    <t>照明器具は全て計算し設置しなければなりません。消費電力が不明な器具がある場合は適用できません。</t>
    <rPh sb="0" eb="4">
      <t>ショウメイキグ</t>
    </rPh>
    <rPh sb="5" eb="6">
      <t>スベ</t>
    </rPh>
    <rPh sb="7" eb="9">
      <t>ケイサン</t>
    </rPh>
    <rPh sb="10" eb="12">
      <t>セッチ</t>
    </rPh>
    <rPh sb="23" eb="27">
      <t>ショウヒデンリョク</t>
    </rPh>
    <rPh sb="28" eb="30">
      <t>フメイ</t>
    </rPh>
    <rPh sb="31" eb="33">
      <t>キグ</t>
    </rPh>
    <rPh sb="36" eb="38">
      <t>バアイ</t>
    </rPh>
    <rPh sb="39" eb="41">
      <t>テキヨウ</t>
    </rPh>
    <phoneticPr fontId="2"/>
  </si>
  <si>
    <t>1.</t>
    <phoneticPr fontId="2"/>
  </si>
  <si>
    <t>2.</t>
    <phoneticPr fontId="2"/>
  </si>
  <si>
    <t>Ａ</t>
    <phoneticPr fontId="2"/>
  </si>
  <si>
    <t>Ｂ</t>
    <phoneticPr fontId="2"/>
  </si>
  <si>
    <t>ＬＤＫ</t>
  </si>
  <si>
    <t>ＬＤＫ</t>
    <phoneticPr fontId="2"/>
  </si>
  <si>
    <t>東日本　様邸新築工事</t>
    <rPh sb="5" eb="6">
      <t>テイ</t>
    </rPh>
    <phoneticPr fontId="2"/>
  </si>
  <si>
    <t>性能　次郎</t>
    <rPh sb="0" eb="2">
      <t>セイノウ</t>
    </rPh>
    <rPh sb="3" eb="5">
      <t>ジロウ</t>
    </rPh>
    <phoneticPr fontId="2"/>
  </si>
  <si>
    <r>
      <rPr>
        <sz val="11"/>
        <color theme="1"/>
        <rFont val="HG丸ｺﾞｼｯｸM-PRO"/>
        <family val="3"/>
        <charset val="128"/>
      </rPr>
      <t>Ｐ</t>
    </r>
    <r>
      <rPr>
        <sz val="7"/>
        <color theme="1"/>
        <rFont val="HG丸ｺﾞｼｯｸM-PRO"/>
        <family val="3"/>
        <charset val="128"/>
      </rPr>
      <t xml:space="preserve">MR  </t>
    </r>
    <r>
      <rPr>
        <sz val="11"/>
        <color theme="1"/>
        <rFont val="HG丸ｺﾞｼｯｸM-PRO"/>
        <family val="3"/>
        <charset val="128"/>
      </rPr>
      <t>≦</t>
    </r>
    <r>
      <rPr>
        <sz val="7"/>
        <color theme="1"/>
        <rFont val="HG丸ｺﾞｼｯｸM-PRO"/>
        <family val="3"/>
        <charset val="128"/>
      </rPr>
      <t xml:space="preserve">  </t>
    </r>
    <r>
      <rPr>
        <sz val="11"/>
        <color theme="1"/>
        <rFont val="HG丸ｺﾞｼｯｸM-PRO"/>
        <family val="3"/>
        <charset val="128"/>
      </rPr>
      <t>Q</t>
    </r>
    <r>
      <rPr>
        <sz val="7"/>
        <color theme="1"/>
        <rFont val="HG丸ｺﾞｼｯｸM-PRO"/>
        <family val="3"/>
        <charset val="128"/>
      </rPr>
      <t>MR</t>
    </r>
    <r>
      <rPr>
        <sz val="11"/>
        <color theme="1"/>
        <rFont val="HG丸ｺﾞｼｯｸM-PRO"/>
        <family val="3"/>
        <charset val="128"/>
      </rPr>
      <t xml:space="preserve"> であることから、多灯分散照明方式を適用する。</t>
    </r>
    <rPh sb="20" eb="28">
      <t>タトウ</t>
    </rPh>
    <rPh sb="29" eb="31">
      <t>テキヨウ</t>
    </rPh>
    <phoneticPr fontId="2"/>
  </si>
  <si>
    <t>(選択)</t>
  </si>
  <si>
    <t>←LDKが仕切られていない場合は、適宜照明区分を設けて使用する照明器具を入力してください。</t>
    <rPh sb="5" eb="7">
      <t>シキ</t>
    </rPh>
    <rPh sb="13" eb="15">
      <t>バアイ</t>
    </rPh>
    <rPh sb="17" eb="19">
      <t>テキギ</t>
    </rPh>
    <rPh sb="19" eb="23">
      <t>ショウメイクブン</t>
    </rPh>
    <rPh sb="24" eb="25">
      <t>セツ</t>
    </rPh>
    <rPh sb="27" eb="29">
      <t>シヨウ</t>
    </rPh>
    <rPh sb="31" eb="35">
      <t>ショウメイキグ</t>
    </rPh>
    <rPh sb="36" eb="38">
      <t>ニュウリョク</t>
    </rPh>
    <phoneticPr fontId="2"/>
  </si>
  <si>
    <r>
      <t>平均総合効率(Le)は、それぞれの照明区画において全てLEDの場合は90、白熱灯がない場合は70、白熱灯がある場合は</t>
    </r>
    <r>
      <rPr>
        <u/>
        <sz val="10"/>
        <color theme="1"/>
        <rFont val="HG丸ｺﾞｼｯｸM-PRO"/>
        <family val="3"/>
        <charset val="128"/>
      </rPr>
      <t>多灯分散照明方式の適用外</t>
    </r>
    <r>
      <rPr>
        <sz val="10"/>
        <color theme="1"/>
        <rFont val="HG丸ｺﾞｼｯｸM-PRO"/>
        <family val="3"/>
        <charset val="128"/>
      </rPr>
      <t>となります。</t>
    </r>
    <rPh sb="0" eb="4">
      <t>ヘイキンソウゴウ</t>
    </rPh>
    <rPh sb="4" eb="6">
      <t>コウリツ</t>
    </rPh>
    <rPh sb="17" eb="19">
      <t>ショウメイ</t>
    </rPh>
    <rPh sb="19" eb="21">
      <t>クカク</t>
    </rPh>
    <rPh sb="25" eb="26">
      <t>スベ</t>
    </rPh>
    <rPh sb="31" eb="33">
      <t>バアイ</t>
    </rPh>
    <rPh sb="37" eb="40">
      <t>ハクネツトウ</t>
    </rPh>
    <rPh sb="43" eb="45">
      <t>バアイ</t>
    </rPh>
    <rPh sb="49" eb="52">
      <t>ハクネツトウ</t>
    </rPh>
    <rPh sb="55" eb="57">
      <t>バアイ</t>
    </rPh>
    <rPh sb="58" eb="66">
      <t>タトウ</t>
    </rPh>
    <rPh sb="67" eb="69">
      <t>テキヨウ</t>
    </rPh>
    <rPh sb="69" eb="70">
      <t>ガイ</t>
    </rPh>
    <phoneticPr fontId="2"/>
  </si>
  <si>
    <r>
      <t>平均総合効率(Le)は、それぞれの照明区画において全てLEDの場合は90、白熱灯がない場合は70、白熱灯がある場合は</t>
    </r>
    <r>
      <rPr>
        <u/>
        <sz val="10"/>
        <color theme="1"/>
        <rFont val="HG丸ｺﾞｼｯｸM-PRO"/>
        <family val="3"/>
        <charset val="128"/>
      </rPr>
      <t>多灯分散照明方式の適用外</t>
    </r>
    <r>
      <rPr>
        <sz val="10"/>
        <color theme="1"/>
        <rFont val="HG丸ｺﾞｼｯｸM-PRO"/>
        <family val="3"/>
        <charset val="128"/>
      </rPr>
      <t>となります。</t>
    </r>
    <rPh sb="0" eb="4">
      <t>ヘイキンソウゴウ</t>
    </rPh>
    <rPh sb="4" eb="6">
      <t>コウリツ</t>
    </rPh>
    <rPh sb="17" eb="19">
      <t>ショウメイ</t>
    </rPh>
    <rPh sb="19" eb="21">
      <t>クカク</t>
    </rPh>
    <rPh sb="25" eb="26">
      <t>スベ</t>
    </rPh>
    <rPh sb="31" eb="33">
      <t>バアイ</t>
    </rPh>
    <rPh sb="37" eb="40">
      <t>ハクネツトウ</t>
    </rPh>
    <rPh sb="43" eb="45">
      <t>バアイ</t>
    </rPh>
    <phoneticPr fontId="2"/>
  </si>
  <si>
    <t>←白熱灯がある場合は多灯分散照明方式の適用外となります。</t>
    <phoneticPr fontId="2"/>
  </si>
  <si>
    <t>←平均総合効率は全てLEDの場合は90、白熱灯以外は70</t>
    <rPh sb="1" eb="3">
      <t>ヘイキン</t>
    </rPh>
    <rPh sb="3" eb="5">
      <t>ソウゴウ</t>
    </rPh>
    <rPh sb="5" eb="7">
      <t>コウリツ</t>
    </rPh>
    <rPh sb="8" eb="9">
      <t>スベ</t>
    </rPh>
    <rPh sb="14" eb="16">
      <t>バアイ</t>
    </rPh>
    <rPh sb="20" eb="23">
      <t>ハクネツトウ</t>
    </rPh>
    <rPh sb="23" eb="25">
      <t>イガイ</t>
    </rPh>
    <phoneticPr fontId="2"/>
  </si>
  <si>
    <t>　※空間的に連続している他の室の器具は対象外とします。</t>
    <phoneticPr fontId="2"/>
  </si>
  <si>
    <t>←対象となる照明器具は、台所、食堂、居間に設置される照明器具に限定します。</t>
    <rPh sb="1" eb="3">
      <t>タイショウ</t>
    </rPh>
    <rPh sb="6" eb="8">
      <t>ショウメイ</t>
    </rPh>
    <rPh sb="8" eb="10">
      <t>キグ</t>
    </rPh>
    <rPh sb="12" eb="14">
      <t>ダイドコロ</t>
    </rPh>
    <rPh sb="15" eb="17">
      <t>ショクドウ</t>
    </rPh>
    <rPh sb="18" eb="20">
      <t>イマ</t>
    </rPh>
    <rPh sb="21" eb="23">
      <t>セッチ</t>
    </rPh>
    <rPh sb="26" eb="28">
      <t>ショウメイ</t>
    </rPh>
    <rPh sb="28" eb="30">
      <t>キグ</t>
    </rPh>
    <rPh sb="31" eb="33">
      <t>ゲンテイ</t>
    </rPh>
    <phoneticPr fontId="2"/>
  </si>
  <si>
    <t>←主たる居室(台所、食堂、居間に限定)の床面積を入力してください。</t>
    <rPh sb="1" eb="2">
      <t>シュ</t>
    </rPh>
    <rPh sb="4" eb="6">
      <t>キョシツ</t>
    </rPh>
    <rPh sb="7" eb="9">
      <t>ダイドコロ</t>
    </rPh>
    <rPh sb="10" eb="12">
      <t>ショクドウ</t>
    </rPh>
    <rPh sb="13" eb="15">
      <t>イマ</t>
    </rPh>
    <rPh sb="16" eb="18">
      <t>ゲンテイ</t>
    </rPh>
    <rPh sb="20" eb="23">
      <t>ユカメンセキ</t>
    </rPh>
    <rPh sb="24" eb="26">
      <t>ニュウリョク</t>
    </rPh>
    <phoneticPr fontId="2"/>
  </si>
  <si>
    <t>　※空間的に連続している他の室の床面積は除きます。但し、台所、食堂、居間上部の仮想床の面積は含みます。</t>
    <rPh sb="16" eb="19">
      <t>ユカメンセキ</t>
    </rPh>
    <rPh sb="20" eb="21">
      <t>ノゾ</t>
    </rPh>
    <rPh sb="25" eb="26">
      <t>タダ</t>
    </rPh>
    <rPh sb="28" eb="30">
      <t>ダイドコロ</t>
    </rPh>
    <rPh sb="31" eb="33">
      <t>ショクドウ</t>
    </rPh>
    <rPh sb="34" eb="36">
      <t>イマ</t>
    </rPh>
    <rPh sb="36" eb="38">
      <t>ジョウブ</t>
    </rPh>
    <rPh sb="39" eb="41">
      <t>カソウ</t>
    </rPh>
    <rPh sb="41" eb="42">
      <t>ユカ</t>
    </rPh>
    <rPh sb="43" eb="45">
      <t>メンセキ</t>
    </rPh>
    <rPh sb="46" eb="47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</si>
</sst>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;[Red]\-0\ "/>
    <numFmt numFmtId="178" formatCode="0.0"/>
    <numFmt numFmtId="179" formatCode="0_);[Red]\(0\)"/>
    <numFmt numFmtId="180" formatCode="0.000_ ;[Red]\-0.000\ "/>
    <numFmt numFmtId="181" formatCode="0.0_);[Red]\(0.0\)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i/>
      <sz val="10"/>
      <color theme="1"/>
      <name val="HG丸ｺﾞｼｯｸM-PRO"/>
      <family val="3"/>
      <charset val="128"/>
    </font>
    <font>
      <i/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i/>
      <sz val="6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77" fontId="3" fillId="0" borderId="0" xfId="1" applyNumberFormat="1" applyFont="1" applyFill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177" fontId="4" fillId="0" borderId="0" xfId="1" applyNumberFormat="1" applyFont="1" applyFill="1" applyBorder="1">
      <alignment vertical="center"/>
    </xf>
    <xf numFmtId="177" fontId="3" fillId="3" borderId="0" xfId="1" applyNumberFormat="1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177" fontId="5" fillId="0" borderId="0" xfId="1" applyNumberFormat="1" applyFont="1" applyFill="1" applyBorder="1" applyAlignment="1">
      <alignment horizontal="left" vertical="center"/>
    </xf>
    <xf numFmtId="180" fontId="3" fillId="0" borderId="0" xfId="1" applyNumberFormat="1" applyFont="1" applyFill="1" applyBorder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11" xfId="0" applyNumberFormat="1" applyFont="1" applyFill="1" applyBorder="1" applyAlignment="1" applyProtection="1">
      <alignment horizontal="center" vertical="center"/>
      <protection locked="0"/>
    </xf>
    <xf numFmtId="178" fontId="5" fillId="2" borderId="12" xfId="0" applyNumberFormat="1" applyFont="1" applyFill="1" applyBorder="1" applyAlignment="1" applyProtection="1">
      <alignment horizontal="center" vertical="center"/>
      <protection locked="0"/>
    </xf>
    <xf numFmtId="178" fontId="5" fillId="2" borderId="13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5" fillId="2" borderId="8" xfId="0" applyNumberFormat="1" applyFont="1" applyFill="1" applyBorder="1" applyAlignment="1" applyProtection="1">
      <alignment horizontal="center" vertical="center"/>
      <protection locked="0"/>
    </xf>
    <xf numFmtId="178" fontId="5" fillId="2" borderId="9" xfId="0" applyNumberFormat="1" applyFont="1" applyFill="1" applyBorder="1" applyAlignment="1" applyProtection="1">
      <alignment horizontal="center" vertical="center"/>
      <protection locked="0"/>
    </xf>
    <xf numFmtId="178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49" fontId="5" fillId="2" borderId="12" xfId="0" applyNumberFormat="1" applyFont="1" applyFill="1" applyBorder="1" applyAlignment="1" applyProtection="1">
      <alignment horizontal="center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6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1" fontId="5" fillId="0" borderId="8" xfId="0" applyNumberFormat="1" applyFont="1" applyBorder="1" applyAlignment="1" applyProtection="1">
      <alignment horizontal="center" vertical="center"/>
      <protection hidden="1"/>
    </xf>
    <xf numFmtId="181" fontId="5" fillId="0" borderId="9" xfId="0" applyNumberFormat="1" applyFont="1" applyBorder="1" applyAlignment="1" applyProtection="1">
      <alignment horizontal="center" vertical="center"/>
      <protection hidden="1"/>
    </xf>
    <xf numFmtId="181" fontId="5" fillId="0" borderId="10" xfId="0" applyNumberFormat="1" applyFont="1" applyBorder="1" applyAlignment="1" applyProtection="1">
      <alignment horizontal="center" vertical="center"/>
      <protection hidden="1"/>
    </xf>
    <xf numFmtId="181" fontId="5" fillId="0" borderId="2" xfId="0" applyNumberFormat="1" applyFont="1" applyBorder="1" applyAlignment="1" applyProtection="1">
      <alignment horizontal="center" vertical="center"/>
      <protection hidden="1"/>
    </xf>
    <xf numFmtId="181" fontId="5" fillId="0" borderId="4" xfId="0" applyNumberFormat="1" applyFont="1" applyBorder="1" applyAlignment="1" applyProtection="1">
      <alignment horizontal="center" vertical="center"/>
      <protection hidden="1"/>
    </xf>
    <xf numFmtId="181" fontId="5" fillId="0" borderId="3" xfId="0" applyNumberFormat="1" applyFont="1" applyBorder="1" applyAlignment="1" applyProtection="1">
      <alignment horizontal="center" vertical="center"/>
      <protection hidden="1"/>
    </xf>
    <xf numFmtId="181" fontId="5" fillId="0" borderId="11" xfId="0" applyNumberFormat="1" applyFont="1" applyBorder="1" applyAlignment="1" applyProtection="1">
      <alignment horizontal="center" vertical="center"/>
      <protection hidden="1"/>
    </xf>
    <xf numFmtId="181" fontId="5" fillId="0" borderId="12" xfId="0" applyNumberFormat="1" applyFont="1" applyBorder="1" applyAlignment="1" applyProtection="1">
      <alignment horizontal="center" vertical="center"/>
      <protection hidden="1"/>
    </xf>
    <xf numFmtId="181" fontId="5" fillId="0" borderId="13" xfId="0" applyNumberFormat="1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179" fontId="5" fillId="0" borderId="1" xfId="0" applyNumberFormat="1" applyFont="1" applyBorder="1" applyAlignment="1" applyProtection="1">
      <alignment horizontal="center" vertical="center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181" fontId="5" fillId="0" borderId="1" xfId="0" applyNumberFormat="1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15" xfId="0" applyFont="1" applyBorder="1" applyAlignment="1" applyProtection="1">
      <alignment horizontal="left" vertical="center"/>
      <protection hidden="1"/>
    </xf>
    <xf numFmtId="181" fontId="5" fillId="0" borderId="16" xfId="0" applyNumberFormat="1" applyFont="1" applyBorder="1" applyProtection="1">
      <alignment vertical="center"/>
      <protection hidden="1"/>
    </xf>
    <xf numFmtId="181" fontId="5" fillId="4" borderId="1" xfId="0" applyNumberFormat="1" applyFont="1" applyFill="1" applyBorder="1" applyAlignment="1" applyProtection="1">
      <alignment horizontal="center" vertical="center"/>
      <protection hidden="1"/>
    </xf>
    <xf numFmtId="181" fontId="5" fillId="4" borderId="2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76" fontId="3" fillId="0" borderId="0" xfId="1" applyNumberFormat="1" applyFont="1" applyFill="1" applyBorder="1" applyAlignment="1" applyProtection="1">
      <alignment horizontal="left" vertical="center"/>
      <protection hidden="1"/>
    </xf>
    <xf numFmtId="177" fontId="3" fillId="0" borderId="0" xfId="1" applyNumberFormat="1" applyFont="1" applyFill="1" applyBorder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right" vertical="center"/>
      <protection hidden="1"/>
    </xf>
    <xf numFmtId="2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2" fontId="5" fillId="0" borderId="18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4" xfId="0" applyFont="1" applyBorder="1" applyProtection="1">
      <alignment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2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0" xfId="0" applyFont="1" applyBorder="1" applyProtection="1">
      <alignment vertical="center"/>
      <protection hidden="1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0" borderId="20" xfId="0" applyFont="1" applyBorder="1" applyAlignment="1" applyProtection="1">
      <alignment horizontal="right" vertical="center"/>
      <protection hidden="1"/>
    </xf>
    <xf numFmtId="2" fontId="5" fillId="0" borderId="20" xfId="0" applyNumberFormat="1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2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178" fontId="5" fillId="0" borderId="8" xfId="0" applyNumberFormat="1" applyFont="1" applyBorder="1" applyAlignment="1" applyProtection="1">
      <alignment horizontal="center" vertical="center"/>
      <protection hidden="1"/>
    </xf>
    <xf numFmtId="178" fontId="5" fillId="0" borderId="9" xfId="0" applyNumberFormat="1" applyFont="1" applyBorder="1" applyAlignment="1" applyProtection="1">
      <alignment horizontal="center" vertical="center"/>
      <protection hidden="1"/>
    </xf>
    <xf numFmtId="178" fontId="5" fillId="0" borderId="10" xfId="0" applyNumberFormat="1" applyFont="1" applyBorder="1" applyAlignment="1" applyProtection="1">
      <alignment horizontal="center" vertical="center"/>
      <protection hidden="1"/>
    </xf>
    <xf numFmtId="178" fontId="5" fillId="0" borderId="17" xfId="0" applyNumberFormat="1" applyFont="1" applyBorder="1" applyAlignment="1" applyProtection="1">
      <alignment horizontal="center" vertical="center"/>
      <protection hidden="1"/>
    </xf>
    <xf numFmtId="178" fontId="5" fillId="0" borderId="18" xfId="0" applyNumberFormat="1" applyFont="1" applyBorder="1" applyAlignment="1" applyProtection="1">
      <alignment horizontal="center" vertical="center"/>
      <protection hidden="1"/>
    </xf>
    <xf numFmtId="178" fontId="5" fillId="0" borderId="25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2" fontId="5" fillId="0" borderId="3" xfId="0" applyNumberFormat="1" applyFont="1" applyBorder="1" applyAlignment="1" applyProtection="1">
      <alignment horizontal="center" vertical="center"/>
      <protection hidden="1"/>
    </xf>
    <xf numFmtId="178" fontId="5" fillId="0" borderId="2" xfId="0" applyNumberFormat="1" applyFont="1" applyBorder="1" applyAlignment="1" applyProtection="1">
      <alignment horizontal="center" vertical="center"/>
      <protection hidden="1"/>
    </xf>
    <xf numFmtId="178" fontId="5" fillId="0" borderId="4" xfId="0" applyNumberFormat="1" applyFont="1" applyBorder="1" applyAlignment="1" applyProtection="1">
      <alignment horizontal="center" vertical="center"/>
      <protection hidden="1"/>
    </xf>
    <xf numFmtId="178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2" fontId="5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2" fontId="5" fillId="0" borderId="12" xfId="0" applyNumberFormat="1" applyFont="1" applyBorder="1" applyAlignment="1" applyProtection="1">
      <alignment horizontal="center" vertical="center"/>
      <protection hidden="1"/>
    </xf>
    <xf numFmtId="2" fontId="5" fillId="0" borderId="13" xfId="0" applyNumberFormat="1" applyFont="1" applyBorder="1" applyAlignment="1" applyProtection="1">
      <alignment horizontal="center" vertical="center"/>
      <protection hidden="1"/>
    </xf>
    <xf numFmtId="178" fontId="5" fillId="0" borderId="28" xfId="0" applyNumberFormat="1" applyFont="1" applyBorder="1" applyAlignment="1" applyProtection="1">
      <alignment horizontal="center" vertical="center"/>
      <protection hidden="1"/>
    </xf>
    <xf numFmtId="178" fontId="5" fillId="0" borderId="27" xfId="0" applyNumberFormat="1" applyFont="1" applyBorder="1" applyAlignment="1" applyProtection="1">
      <alignment horizontal="center" vertical="center"/>
      <protection hidden="1"/>
    </xf>
    <xf numFmtId="178" fontId="5" fillId="0" borderId="29" xfId="0" applyNumberFormat="1" applyFont="1" applyBorder="1" applyAlignment="1" applyProtection="1">
      <alignment horizontal="center" vertical="center"/>
      <protection hidden="1"/>
    </xf>
    <xf numFmtId="0" fontId="5" fillId="0" borderId="15" xfId="0" applyFont="1" applyBorder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horizontal="center" vertical="center"/>
      <protection hidden="1"/>
    </xf>
    <xf numFmtId="178" fontId="5" fillId="4" borderId="15" xfId="0" applyNumberFormat="1" applyFont="1" applyFill="1" applyBorder="1" applyAlignment="1" applyProtection="1">
      <alignment horizontal="center" vertical="center"/>
      <protection hidden="1"/>
    </xf>
    <xf numFmtId="178" fontId="5" fillId="4" borderId="16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176" fontId="3" fillId="0" borderId="0" xfId="1" applyNumberFormat="1" applyFont="1" applyFill="1" applyBorder="1" applyProtection="1">
      <alignment vertical="center"/>
      <protection hidden="1"/>
    </xf>
    <xf numFmtId="49" fontId="5" fillId="0" borderId="0" xfId="0" applyNumberFormat="1" applyFont="1" applyAlignment="1" applyProtection="1">
      <alignment horizontal="right" vertical="top"/>
      <protection hidden="1"/>
    </xf>
    <xf numFmtId="0" fontId="5" fillId="0" borderId="0" xfId="0" applyFont="1" applyAlignment="1" applyProtection="1">
      <alignment vertical="top"/>
      <protection hidden="1"/>
    </xf>
    <xf numFmtId="49" fontId="5" fillId="0" borderId="0" xfId="0" applyNumberFormat="1" applyFont="1" applyAlignment="1" applyProtection="1">
      <alignment horizontal="righ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181" fontId="5" fillId="0" borderId="8" xfId="0" applyNumberFormat="1" applyFont="1" applyBorder="1" applyAlignment="1" applyProtection="1">
      <alignment horizontal="center" vertical="center"/>
    </xf>
    <xf numFmtId="181" fontId="5" fillId="0" borderId="9" xfId="0" applyNumberFormat="1" applyFont="1" applyBorder="1" applyAlignment="1" applyProtection="1">
      <alignment horizontal="center" vertical="center"/>
    </xf>
    <xf numFmtId="181" fontId="5" fillId="0" borderId="10" xfId="0" applyNumberFormat="1" applyFont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81" fontId="5" fillId="0" borderId="2" xfId="0" applyNumberFormat="1" applyFont="1" applyBorder="1" applyAlignment="1" applyProtection="1">
      <alignment horizontal="center" vertical="center"/>
    </xf>
    <xf numFmtId="181" fontId="5" fillId="0" borderId="4" xfId="0" applyNumberFormat="1" applyFont="1" applyBorder="1" applyAlignment="1" applyProtection="1">
      <alignment horizontal="center" vertical="center"/>
    </xf>
    <xf numFmtId="181" fontId="5" fillId="0" borderId="3" xfId="0" applyNumberFormat="1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</xf>
    <xf numFmtId="178" fontId="5" fillId="2" borderId="4" xfId="0" applyNumberFormat="1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181" fontId="5" fillId="0" borderId="11" xfId="0" applyNumberFormat="1" applyFont="1" applyBorder="1" applyAlignment="1" applyProtection="1">
      <alignment horizontal="center" vertical="center"/>
    </xf>
    <xf numFmtId="181" fontId="5" fillId="0" borderId="12" xfId="0" applyNumberFormat="1" applyFont="1" applyBorder="1" applyAlignment="1" applyProtection="1">
      <alignment horizontal="center" vertical="center"/>
    </xf>
    <xf numFmtId="181" fontId="5" fillId="0" borderId="13" xfId="0" applyNumberFormat="1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/>
    </xf>
    <xf numFmtId="179" fontId="5" fillId="0" borderId="1" xfId="0" applyNumberFormat="1" applyFont="1" applyBorder="1" applyProtection="1">
      <alignment vertical="center"/>
    </xf>
    <xf numFmtId="181" fontId="5" fillId="0" borderId="1" xfId="0" applyNumberFormat="1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5" xfId="0" applyFont="1" applyBorder="1" applyAlignment="1" applyProtection="1">
      <alignment horizontal="left" vertical="center"/>
    </xf>
    <xf numFmtId="181" fontId="5" fillId="0" borderId="16" xfId="0" applyNumberFormat="1" applyFont="1" applyBorder="1" applyProtection="1">
      <alignment vertical="center"/>
    </xf>
    <xf numFmtId="181" fontId="5" fillId="4" borderId="1" xfId="0" applyNumberFormat="1" applyFont="1" applyFill="1" applyBorder="1" applyAlignment="1" applyProtection="1">
      <alignment horizontal="center" vertical="center"/>
    </xf>
    <xf numFmtId="181" fontId="5" fillId="4" borderId="2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76" fontId="3" fillId="0" borderId="0" xfId="1" applyNumberFormat="1" applyFont="1" applyFill="1" applyBorder="1" applyAlignment="1" applyProtection="1">
      <alignment horizontal="left" vertical="center"/>
    </xf>
    <xf numFmtId="177" fontId="3" fillId="0" borderId="0" xfId="1" applyNumberFormat="1" applyFont="1" applyFill="1" applyBorder="1" applyProtection="1">
      <alignment vertical="center"/>
    </xf>
    <xf numFmtId="0" fontId="5" fillId="0" borderId="0" xfId="0" applyFont="1" applyAlignment="1" applyProtection="1">
      <alignment horizontal="right" vertical="center"/>
    </xf>
    <xf numFmtId="2" fontId="5" fillId="2" borderId="5" xfId="0" applyNumberFormat="1" applyFont="1" applyFill="1" applyBorder="1" applyAlignment="1" applyProtection="1">
      <alignment horizontal="center" vertical="center"/>
    </xf>
    <xf numFmtId="2" fontId="5" fillId="2" borderId="7" xfId="0" applyNumberFormat="1" applyFont="1" applyFill="1" applyBorder="1" applyAlignment="1" applyProtection="1">
      <alignment horizontal="center" vertical="center"/>
    </xf>
    <xf numFmtId="2" fontId="5" fillId="2" borderId="6" xfId="0" applyNumberFormat="1" applyFont="1" applyFill="1" applyBorder="1" applyAlignment="1" applyProtection="1">
      <alignment horizontal="center" vertical="center"/>
    </xf>
    <xf numFmtId="0" fontId="5" fillId="0" borderId="8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right" vertical="center"/>
    </xf>
    <xf numFmtId="2" fontId="5" fillId="0" borderId="9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2" fontId="5" fillId="0" borderId="18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2" xfId="0" applyFont="1" applyBorder="1" applyProtection="1">
      <alignment vertical="center"/>
    </xf>
    <xf numFmtId="0" fontId="5" fillId="0" borderId="4" xfId="0" applyFont="1" applyBorder="1" applyProtection="1">
      <alignment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right" vertical="center"/>
    </xf>
    <xf numFmtId="2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19" xfId="0" applyFont="1" applyBorder="1" applyProtection="1">
      <alignment vertical="center"/>
    </xf>
    <xf numFmtId="0" fontId="5" fillId="0" borderId="20" xfId="0" applyFont="1" applyBorder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right" vertical="center"/>
    </xf>
    <xf numFmtId="2" fontId="5" fillId="0" borderId="20" xfId="0" applyNumberFormat="1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2" fontId="5" fillId="0" borderId="8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78" fontId="5" fillId="2" borderId="8" xfId="0" applyNumberFormat="1" applyFont="1" applyFill="1" applyBorder="1" applyAlignment="1" applyProtection="1">
      <alignment horizontal="center" vertical="center"/>
    </xf>
    <xf numFmtId="178" fontId="5" fillId="2" borderId="9" xfId="0" applyNumberFormat="1" applyFont="1" applyFill="1" applyBorder="1" applyAlignment="1" applyProtection="1">
      <alignment horizontal="center" vertical="center"/>
    </xf>
    <xf numFmtId="178" fontId="5" fillId="2" borderId="10" xfId="0" applyNumberFormat="1" applyFont="1" applyFill="1" applyBorder="1" applyAlignment="1" applyProtection="1">
      <alignment horizontal="center" vertical="center"/>
    </xf>
    <xf numFmtId="178" fontId="5" fillId="0" borderId="8" xfId="0" applyNumberFormat="1" applyFont="1" applyBorder="1" applyAlignment="1" applyProtection="1">
      <alignment horizontal="center" vertical="center"/>
    </xf>
    <xf numFmtId="178" fontId="5" fillId="0" borderId="9" xfId="0" applyNumberFormat="1" applyFont="1" applyBorder="1" applyAlignment="1" applyProtection="1">
      <alignment horizontal="center" vertical="center"/>
    </xf>
    <xf numFmtId="178" fontId="5" fillId="0" borderId="10" xfId="0" applyNumberFormat="1" applyFont="1" applyBorder="1" applyAlignment="1" applyProtection="1">
      <alignment horizontal="center" vertical="center"/>
    </xf>
    <xf numFmtId="178" fontId="5" fillId="0" borderId="17" xfId="0" applyNumberFormat="1" applyFont="1" applyBorder="1" applyAlignment="1" applyProtection="1">
      <alignment horizontal="center" vertical="center"/>
    </xf>
    <xf numFmtId="178" fontId="5" fillId="0" borderId="18" xfId="0" applyNumberFormat="1" applyFont="1" applyBorder="1" applyAlignment="1" applyProtection="1">
      <alignment horizontal="center" vertical="center"/>
    </xf>
    <xf numFmtId="178" fontId="5" fillId="0" borderId="25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2" fontId="5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78" fontId="5" fillId="2" borderId="3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178" fontId="5" fillId="0" borderId="2" xfId="0" applyNumberFormat="1" applyFont="1" applyBorder="1" applyAlignment="1" applyProtection="1">
      <alignment horizontal="center" vertical="center"/>
    </xf>
    <xf numFmtId="178" fontId="5" fillId="0" borderId="4" xfId="0" applyNumberFormat="1" applyFont="1" applyBorder="1" applyAlignment="1" applyProtection="1">
      <alignment horizontal="center" vertical="center"/>
    </xf>
    <xf numFmtId="178" fontId="5" fillId="0" borderId="3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2" fontId="5" fillId="0" borderId="11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78" fontId="5" fillId="2" borderId="11" xfId="0" applyNumberFormat="1" applyFont="1" applyFill="1" applyBorder="1" applyAlignment="1" applyProtection="1">
      <alignment horizontal="center" vertical="center"/>
    </xf>
    <xf numFmtId="178" fontId="5" fillId="2" borderId="12" xfId="0" applyNumberFormat="1" applyFont="1" applyFill="1" applyBorder="1" applyAlignment="1" applyProtection="1">
      <alignment horizontal="center" vertical="center"/>
    </xf>
    <xf numFmtId="178" fontId="5" fillId="2" borderId="13" xfId="0" applyNumberFormat="1" applyFont="1" applyFill="1" applyBorder="1" applyAlignment="1" applyProtection="1">
      <alignment horizontal="center" vertical="center"/>
    </xf>
    <xf numFmtId="2" fontId="5" fillId="0" borderId="12" xfId="0" applyNumberFormat="1" applyFont="1" applyBorder="1" applyAlignment="1" applyProtection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</xf>
    <xf numFmtId="178" fontId="5" fillId="0" borderId="28" xfId="0" applyNumberFormat="1" applyFont="1" applyBorder="1" applyAlignment="1" applyProtection="1">
      <alignment horizontal="center" vertical="center"/>
    </xf>
    <xf numFmtId="178" fontId="5" fillId="0" borderId="27" xfId="0" applyNumberFormat="1" applyFont="1" applyBorder="1" applyAlignment="1" applyProtection="1">
      <alignment horizontal="center" vertical="center"/>
    </xf>
    <xf numFmtId="178" fontId="5" fillId="0" borderId="29" xfId="0" applyNumberFormat="1" applyFont="1" applyBorder="1" applyAlignment="1" applyProtection="1">
      <alignment horizontal="center" vertical="center"/>
    </xf>
    <xf numFmtId="0" fontId="5" fillId="0" borderId="15" xfId="0" applyFont="1" applyBorder="1" applyProtection="1">
      <alignment vertical="center"/>
    </xf>
    <xf numFmtId="178" fontId="5" fillId="4" borderId="14" xfId="0" applyNumberFormat="1" applyFont="1" applyFill="1" applyBorder="1" applyAlignment="1" applyProtection="1">
      <alignment horizontal="center" vertical="center"/>
    </xf>
    <xf numFmtId="178" fontId="5" fillId="4" borderId="15" xfId="0" applyNumberFormat="1" applyFont="1" applyFill="1" applyBorder="1" applyAlignment="1" applyProtection="1">
      <alignment horizontal="center" vertical="center"/>
    </xf>
    <xf numFmtId="178" fontId="5" fillId="4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/>
    </xf>
    <xf numFmtId="176" fontId="3" fillId="0" borderId="0" xfId="1" applyNumberFormat="1" applyFont="1" applyFill="1" applyBorder="1" applyProtection="1">
      <alignment vertical="center"/>
    </xf>
    <xf numFmtId="49" fontId="5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vertical="top"/>
    </xf>
    <xf numFmtId="49" fontId="5" fillId="0" borderId="0" xfId="0" applyNumberFormat="1" applyFont="1" applyAlignment="1" applyProtection="1">
      <alignment horizontal="right" vertical="top" wrapText="1"/>
    </xf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vertical="top" wrapText="1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47"/>
  <sheetViews>
    <sheetView showGridLines="0" tabSelected="1" view="pageBreakPreview" zoomScaleNormal="100" zoomScaleSheetLayoutView="100" workbookViewId="0">
      <selection activeCell="I4" sqref="I4:Y4"/>
    </sheetView>
  </sheetViews>
  <sheetFormatPr defaultRowHeight="13.5" x14ac:dyDescent="0.15"/>
  <cols>
    <col min="1" max="1" width="2" customWidth="1"/>
    <col min="2" max="2" width="4.375" customWidth="1"/>
    <col min="3" max="26" width="3.875" customWidth="1"/>
    <col min="27" max="27" width="3.875" hidden="1" customWidth="1"/>
    <col min="28" max="28" width="24.25" hidden="1" customWidth="1"/>
    <col min="29" max="29" width="9.25" hidden="1" customWidth="1"/>
  </cols>
  <sheetData>
    <row r="1" spans="2:39" ht="8.25" customHeight="1" x14ac:dyDescent="0.15"/>
    <row r="2" spans="2:39" ht="18" customHeight="1" x14ac:dyDescent="0.15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  <c r="Z2" s="1"/>
      <c r="AA2" s="1"/>
      <c r="AB2" s="1"/>
      <c r="AC2" s="1"/>
      <c r="AD2" s="1"/>
    </row>
    <row r="3" spans="2:39" ht="12" customHeight="1" x14ac:dyDescent="0.15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1"/>
      <c r="AA3" s="7"/>
      <c r="AB3" s="15"/>
      <c r="AC3" s="7"/>
      <c r="AD3" s="15" t="s">
        <v>9</v>
      </c>
      <c r="AE3" s="14"/>
      <c r="AF3" s="14"/>
      <c r="AG3" s="14"/>
      <c r="AH3" s="14"/>
      <c r="AI3" s="14"/>
      <c r="AJ3" s="14"/>
      <c r="AK3" s="14"/>
      <c r="AL3" s="14"/>
      <c r="AM3" s="14"/>
    </row>
    <row r="4" spans="2:39" ht="21" customHeight="1" x14ac:dyDescent="0.15">
      <c r="B4" s="75"/>
      <c r="C4" s="76" t="s">
        <v>46</v>
      </c>
      <c r="D4" s="77"/>
      <c r="E4" s="77"/>
      <c r="F4" s="77"/>
      <c r="G4" s="77"/>
      <c r="H4" s="77"/>
      <c r="I4" s="67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  <c r="Z4" s="6"/>
      <c r="AA4" s="6"/>
      <c r="AB4" s="6"/>
      <c r="AC4" s="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spans="2:39" x14ac:dyDescent="0.1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1"/>
      <c r="AA5" s="1"/>
      <c r="AB5" s="1"/>
      <c r="AC5" s="1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2:39" x14ac:dyDescent="0.15">
      <c r="B6" s="74"/>
      <c r="C6" s="78" t="s">
        <v>16</v>
      </c>
      <c r="D6" s="78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1"/>
      <c r="AA6" s="1"/>
      <c r="AB6" s="1"/>
      <c r="AC6" s="1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2:39" ht="13.5" customHeight="1" x14ac:dyDescent="0.15"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4"/>
      <c r="Y7" s="74"/>
      <c r="Z7" s="1"/>
      <c r="AA7" s="1"/>
      <c r="AB7" s="1"/>
      <c r="AC7" s="1"/>
      <c r="AD7" s="1"/>
    </row>
    <row r="8" spans="2:39" ht="18.75" customHeight="1" x14ac:dyDescent="0.15">
      <c r="B8" s="80"/>
      <c r="C8" s="81" t="s">
        <v>15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2"/>
      <c r="X8" s="82"/>
      <c r="Y8" s="82"/>
      <c r="Z8" s="9"/>
      <c r="AA8" s="9"/>
      <c r="AB8" s="8"/>
      <c r="AC8" s="1"/>
      <c r="AD8" s="1" t="s">
        <v>72</v>
      </c>
    </row>
    <row r="9" spans="2:39" ht="31.5" customHeight="1" x14ac:dyDescent="0.15">
      <c r="B9" s="80"/>
      <c r="C9" s="83" t="s">
        <v>11</v>
      </c>
      <c r="D9" s="84"/>
      <c r="E9" s="84"/>
      <c r="F9" s="84"/>
      <c r="G9" s="84"/>
      <c r="H9" s="85"/>
      <c r="I9" s="86" t="s">
        <v>54</v>
      </c>
      <c r="J9" s="87"/>
      <c r="K9" s="87"/>
      <c r="L9" s="86" t="s">
        <v>51</v>
      </c>
      <c r="M9" s="87"/>
      <c r="N9" s="87"/>
      <c r="O9" s="88"/>
      <c r="P9" s="86" t="s">
        <v>52</v>
      </c>
      <c r="Q9" s="87"/>
      <c r="R9" s="88"/>
      <c r="S9" s="86" t="s">
        <v>50</v>
      </c>
      <c r="T9" s="87"/>
      <c r="U9" s="83" t="s">
        <v>1</v>
      </c>
      <c r="V9" s="85"/>
      <c r="W9" s="86" t="s">
        <v>3</v>
      </c>
      <c r="X9" s="87"/>
      <c r="Y9" s="88"/>
      <c r="Z9" s="8"/>
      <c r="AA9" s="2"/>
      <c r="AB9" s="8"/>
      <c r="AC9" s="1"/>
      <c r="AD9" s="15" t="s">
        <v>71</v>
      </c>
    </row>
    <row r="10" spans="2:39" s="3" customFormat="1" ht="19.5" customHeight="1" x14ac:dyDescent="0.15">
      <c r="B10" s="89"/>
      <c r="C10" s="58"/>
      <c r="D10" s="59"/>
      <c r="E10" s="59"/>
      <c r="F10" s="59"/>
      <c r="G10" s="59"/>
      <c r="H10" s="60"/>
      <c r="I10" s="58"/>
      <c r="J10" s="59"/>
      <c r="K10" s="59"/>
      <c r="L10" s="61"/>
      <c r="M10" s="62"/>
      <c r="N10" s="62"/>
      <c r="O10" s="63"/>
      <c r="P10" s="64"/>
      <c r="Q10" s="65"/>
      <c r="R10" s="66"/>
      <c r="S10" s="64"/>
      <c r="T10" s="65"/>
      <c r="U10" s="64"/>
      <c r="V10" s="66"/>
      <c r="W10" s="90">
        <f>S10*U10</f>
        <v>0</v>
      </c>
      <c r="X10" s="91"/>
      <c r="Y10" s="92"/>
      <c r="Z10" s="10"/>
      <c r="AA10" s="10"/>
      <c r="AB10" s="22" t="s">
        <v>28</v>
      </c>
      <c r="AC10" s="2"/>
      <c r="AD10" s="13" t="s">
        <v>10</v>
      </c>
    </row>
    <row r="11" spans="2:39" ht="18.75" customHeight="1" x14ac:dyDescent="0.15">
      <c r="B11" s="79"/>
      <c r="C11" s="28"/>
      <c r="D11" s="29"/>
      <c r="E11" s="29"/>
      <c r="F11" s="29"/>
      <c r="G11" s="29"/>
      <c r="H11" s="30"/>
      <c r="I11" s="28"/>
      <c r="J11" s="29"/>
      <c r="K11" s="29"/>
      <c r="L11" s="52"/>
      <c r="M11" s="53"/>
      <c r="N11" s="53"/>
      <c r="O11" s="54"/>
      <c r="P11" s="55"/>
      <c r="Q11" s="56"/>
      <c r="R11" s="57"/>
      <c r="S11" s="55"/>
      <c r="T11" s="56"/>
      <c r="U11" s="55"/>
      <c r="V11" s="57"/>
      <c r="W11" s="93">
        <f t="shared" ref="W11:W18" si="0">S11*U11</f>
        <v>0</v>
      </c>
      <c r="X11" s="94"/>
      <c r="Y11" s="95"/>
      <c r="Z11" s="11"/>
      <c r="AA11" s="11"/>
      <c r="AB11" s="22" t="s">
        <v>27</v>
      </c>
      <c r="AC11" s="5"/>
      <c r="AD11" s="1" t="s">
        <v>66</v>
      </c>
    </row>
    <row r="12" spans="2:39" ht="18.75" customHeight="1" x14ac:dyDescent="0.15">
      <c r="B12" s="79"/>
      <c r="C12" s="28"/>
      <c r="D12" s="29"/>
      <c r="E12" s="29"/>
      <c r="F12" s="29"/>
      <c r="G12" s="29"/>
      <c r="H12" s="30"/>
      <c r="I12" s="28"/>
      <c r="J12" s="29"/>
      <c r="K12" s="29"/>
      <c r="L12" s="52"/>
      <c r="M12" s="53"/>
      <c r="N12" s="53"/>
      <c r="O12" s="54"/>
      <c r="P12" s="55"/>
      <c r="Q12" s="56"/>
      <c r="R12" s="57"/>
      <c r="S12" s="34"/>
      <c r="T12" s="35"/>
      <c r="U12" s="55"/>
      <c r="V12" s="57"/>
      <c r="W12" s="93">
        <f t="shared" si="0"/>
        <v>0</v>
      </c>
      <c r="X12" s="94"/>
      <c r="Y12" s="95"/>
      <c r="Z12" s="11"/>
      <c r="AA12" s="11"/>
      <c r="AB12" s="23" t="s">
        <v>29</v>
      </c>
      <c r="AC12" s="1"/>
      <c r="AD12" s="1" t="s">
        <v>69</v>
      </c>
    </row>
    <row r="13" spans="2:39" ht="18.75" customHeight="1" x14ac:dyDescent="0.15">
      <c r="B13" s="79"/>
      <c r="C13" s="28"/>
      <c r="D13" s="29"/>
      <c r="E13" s="29"/>
      <c r="F13" s="29"/>
      <c r="G13" s="29"/>
      <c r="H13" s="30"/>
      <c r="I13" s="28"/>
      <c r="J13" s="29"/>
      <c r="K13" s="29"/>
      <c r="L13" s="52"/>
      <c r="M13" s="53"/>
      <c r="N13" s="53"/>
      <c r="O13" s="54"/>
      <c r="P13" s="55"/>
      <c r="Q13" s="56"/>
      <c r="R13" s="57"/>
      <c r="S13" s="55"/>
      <c r="T13" s="56"/>
      <c r="U13" s="55"/>
      <c r="V13" s="57"/>
      <c r="W13" s="93">
        <f t="shared" si="0"/>
        <v>0</v>
      </c>
      <c r="X13" s="94"/>
      <c r="Y13" s="95"/>
      <c r="Z13" s="11"/>
      <c r="AA13" s="11"/>
      <c r="AB13" s="23"/>
      <c r="AC13" s="1"/>
      <c r="AD13" s="1"/>
    </row>
    <row r="14" spans="2:39" ht="18.75" customHeight="1" x14ac:dyDescent="0.15">
      <c r="B14" s="79"/>
      <c r="C14" s="28"/>
      <c r="D14" s="29"/>
      <c r="E14" s="29"/>
      <c r="F14" s="29"/>
      <c r="G14" s="29"/>
      <c r="H14" s="30"/>
      <c r="I14" s="28"/>
      <c r="J14" s="29"/>
      <c r="K14" s="30"/>
      <c r="L14" s="52"/>
      <c r="M14" s="53"/>
      <c r="N14" s="53"/>
      <c r="O14" s="54"/>
      <c r="P14" s="55"/>
      <c r="Q14" s="56"/>
      <c r="R14" s="57"/>
      <c r="S14" s="55"/>
      <c r="T14" s="56"/>
      <c r="U14" s="55"/>
      <c r="V14" s="57"/>
      <c r="W14" s="93">
        <f t="shared" si="0"/>
        <v>0</v>
      </c>
      <c r="X14" s="94"/>
      <c r="Y14" s="95"/>
      <c r="Z14" s="11"/>
      <c r="AA14" s="11"/>
      <c r="AB14" s="23"/>
      <c r="AC14" s="1"/>
      <c r="AD14" s="1"/>
    </row>
    <row r="15" spans="2:39" ht="18.75" customHeight="1" x14ac:dyDescent="0.15">
      <c r="B15" s="79"/>
      <c r="C15" s="28"/>
      <c r="D15" s="29"/>
      <c r="E15" s="29"/>
      <c r="F15" s="29"/>
      <c r="G15" s="29"/>
      <c r="H15" s="30"/>
      <c r="I15" s="28"/>
      <c r="J15" s="29"/>
      <c r="K15" s="29"/>
      <c r="L15" s="52"/>
      <c r="M15" s="53"/>
      <c r="N15" s="53"/>
      <c r="O15" s="54"/>
      <c r="P15" s="55"/>
      <c r="Q15" s="56"/>
      <c r="R15" s="57"/>
      <c r="S15" s="55"/>
      <c r="T15" s="56"/>
      <c r="U15" s="55"/>
      <c r="V15" s="57"/>
      <c r="W15" s="93">
        <f t="shared" si="0"/>
        <v>0</v>
      </c>
      <c r="X15" s="94"/>
      <c r="Y15" s="95"/>
      <c r="Z15" s="11"/>
      <c r="AA15" s="11"/>
      <c r="AB15" s="23"/>
      <c r="AC15" s="1"/>
      <c r="AD15" s="1"/>
    </row>
    <row r="16" spans="2:39" ht="18.75" customHeight="1" x14ac:dyDescent="0.15">
      <c r="B16" s="79"/>
      <c r="C16" s="28"/>
      <c r="D16" s="29"/>
      <c r="E16" s="29"/>
      <c r="F16" s="29"/>
      <c r="G16" s="29"/>
      <c r="H16" s="30"/>
      <c r="I16" s="28"/>
      <c r="J16" s="29"/>
      <c r="K16" s="29"/>
      <c r="L16" s="52"/>
      <c r="M16" s="53"/>
      <c r="N16" s="53"/>
      <c r="O16" s="54"/>
      <c r="P16" s="55"/>
      <c r="Q16" s="56"/>
      <c r="R16" s="57"/>
      <c r="S16" s="55"/>
      <c r="T16" s="56"/>
      <c r="U16" s="55"/>
      <c r="V16" s="57"/>
      <c r="W16" s="93">
        <f t="shared" si="0"/>
        <v>0</v>
      </c>
      <c r="X16" s="94"/>
      <c r="Y16" s="95"/>
      <c r="Z16" s="11"/>
      <c r="AA16" s="11"/>
      <c r="AB16" s="23" t="s">
        <v>30</v>
      </c>
      <c r="AC16" s="1"/>
      <c r="AD16" s="1"/>
    </row>
    <row r="17" spans="2:30" ht="18.75" customHeight="1" x14ac:dyDescent="0.15">
      <c r="B17" s="79"/>
      <c r="C17" s="28"/>
      <c r="D17" s="29"/>
      <c r="E17" s="29"/>
      <c r="F17" s="29"/>
      <c r="G17" s="29"/>
      <c r="H17" s="30"/>
      <c r="I17" s="28"/>
      <c r="J17" s="29"/>
      <c r="K17" s="29"/>
      <c r="L17" s="52"/>
      <c r="M17" s="53"/>
      <c r="N17" s="53"/>
      <c r="O17" s="54"/>
      <c r="P17" s="55"/>
      <c r="Q17" s="56"/>
      <c r="R17" s="57"/>
      <c r="S17" s="55"/>
      <c r="T17" s="56"/>
      <c r="U17" s="55"/>
      <c r="V17" s="57"/>
      <c r="W17" s="93">
        <f t="shared" si="0"/>
        <v>0</v>
      </c>
      <c r="X17" s="94"/>
      <c r="Y17" s="95"/>
      <c r="Z17" s="11"/>
      <c r="AA17" s="11"/>
      <c r="AB17" s="11" t="s">
        <v>45</v>
      </c>
      <c r="AC17" s="11"/>
      <c r="AD17" s="1"/>
    </row>
    <row r="18" spans="2:30" ht="18.75" customHeight="1" thickBot="1" x14ac:dyDescent="0.2">
      <c r="B18" s="79"/>
      <c r="C18" s="43"/>
      <c r="D18" s="44"/>
      <c r="E18" s="44"/>
      <c r="F18" s="44"/>
      <c r="G18" s="44"/>
      <c r="H18" s="45"/>
      <c r="I18" s="43"/>
      <c r="J18" s="44"/>
      <c r="K18" s="44"/>
      <c r="L18" s="46"/>
      <c r="M18" s="47"/>
      <c r="N18" s="47"/>
      <c r="O18" s="48"/>
      <c r="P18" s="49"/>
      <c r="Q18" s="50"/>
      <c r="R18" s="51"/>
      <c r="S18" s="49"/>
      <c r="T18" s="50"/>
      <c r="U18" s="49"/>
      <c r="V18" s="51"/>
      <c r="W18" s="96">
        <f t="shared" si="0"/>
        <v>0</v>
      </c>
      <c r="X18" s="97"/>
      <c r="Y18" s="98"/>
      <c r="Z18" s="11"/>
      <c r="AA18" s="11"/>
      <c r="AB18" s="11"/>
      <c r="AC18" s="1"/>
      <c r="AD18" s="1"/>
    </row>
    <row r="19" spans="2:30" ht="28.5" customHeight="1" thickTop="1" x14ac:dyDescent="0.15">
      <c r="B19" s="79"/>
      <c r="C19" s="99" t="s">
        <v>2</v>
      </c>
      <c r="D19" s="99"/>
      <c r="E19" s="99"/>
      <c r="F19" s="99"/>
      <c r="G19" s="99"/>
      <c r="H19" s="99"/>
      <c r="I19" s="100"/>
      <c r="J19" s="101"/>
      <c r="K19" s="101"/>
      <c r="L19" s="101"/>
      <c r="M19" s="102"/>
      <c r="N19" s="102"/>
      <c r="O19" s="103"/>
      <c r="P19" s="103"/>
      <c r="Q19" s="103"/>
      <c r="R19" s="104"/>
      <c r="S19" s="105"/>
      <c r="T19" s="105"/>
      <c r="U19" s="105" t="s">
        <v>39</v>
      </c>
      <c r="V19" s="106"/>
      <c r="W19" s="107">
        <f>SUM(W10:Y18)</f>
        <v>0</v>
      </c>
      <c r="X19" s="107"/>
      <c r="Y19" s="108"/>
      <c r="Z19" s="11"/>
      <c r="AA19" s="11"/>
      <c r="AB19" s="11"/>
      <c r="AC19" s="5"/>
      <c r="AD19" s="16"/>
    </row>
    <row r="20" spans="2:30" ht="18.75" customHeight="1" x14ac:dyDescent="0.15">
      <c r="B20" s="79"/>
      <c r="C20" s="78" t="s">
        <v>18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109"/>
      <c r="X20" s="110"/>
      <c r="Y20" s="111"/>
      <c r="Z20" s="11"/>
      <c r="AA20" s="11"/>
      <c r="AB20" s="11"/>
      <c r="AC20" s="1"/>
      <c r="AD20" s="1"/>
    </row>
    <row r="21" spans="2:30" ht="12" customHeight="1" x14ac:dyDescent="0.15">
      <c r="B21" s="79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109"/>
      <c r="X21" s="110"/>
      <c r="Y21" s="111"/>
      <c r="Z21" s="11"/>
      <c r="AA21" s="11"/>
      <c r="AB21" s="11"/>
      <c r="AC21" s="1"/>
      <c r="AD21" s="1"/>
    </row>
    <row r="22" spans="2:30" ht="18.75" customHeight="1" x14ac:dyDescent="0.15">
      <c r="B22" s="79"/>
      <c r="C22" s="81" t="s">
        <v>20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12" t="s">
        <v>21</v>
      </c>
      <c r="S22" s="40"/>
      <c r="T22" s="41"/>
      <c r="U22" s="42"/>
      <c r="V22" s="78" t="s">
        <v>22</v>
      </c>
      <c r="W22" s="109"/>
      <c r="X22" s="110"/>
      <c r="Y22" s="78"/>
      <c r="Z22" s="11"/>
      <c r="AA22" s="11"/>
      <c r="AB22" s="11"/>
      <c r="AC22" s="1"/>
      <c r="AD22" s="1" t="s">
        <v>73</v>
      </c>
    </row>
    <row r="23" spans="2:30" ht="18.75" customHeight="1" x14ac:dyDescent="0.15">
      <c r="B23" s="79"/>
      <c r="C23" s="113" t="s">
        <v>23</v>
      </c>
      <c r="D23" s="114"/>
      <c r="E23" s="114"/>
      <c r="F23" s="114"/>
      <c r="G23" s="114"/>
      <c r="H23" s="115"/>
      <c r="I23" s="116" t="s">
        <v>34</v>
      </c>
      <c r="J23" s="116"/>
      <c r="K23" s="116"/>
      <c r="L23" s="117">
        <f>S$22</f>
        <v>0</v>
      </c>
      <c r="M23" s="118"/>
      <c r="N23" s="114" t="s">
        <v>24</v>
      </c>
      <c r="O23" s="114"/>
      <c r="P23" s="114"/>
      <c r="Q23" s="114"/>
      <c r="R23" s="117"/>
      <c r="S23" s="117"/>
      <c r="T23" s="115"/>
      <c r="U23" s="115" t="s">
        <v>33</v>
      </c>
      <c r="V23" s="115"/>
      <c r="W23" s="119">
        <f>(13.031*L23)/29.81</f>
        <v>0</v>
      </c>
      <c r="X23" s="119"/>
      <c r="Y23" s="120" t="s">
        <v>22</v>
      </c>
      <c r="Z23" s="11"/>
      <c r="AA23" s="11"/>
      <c r="AB23" s="11"/>
      <c r="AC23" s="1"/>
      <c r="AD23" s="15" t="s">
        <v>74</v>
      </c>
    </row>
    <row r="24" spans="2:30" ht="18.75" customHeight="1" x14ac:dyDescent="0.15">
      <c r="B24" s="79"/>
      <c r="C24" s="121" t="s">
        <v>25</v>
      </c>
      <c r="D24" s="122"/>
      <c r="E24" s="122"/>
      <c r="F24" s="122"/>
      <c r="G24" s="122"/>
      <c r="H24" s="123"/>
      <c r="I24" s="124" t="s">
        <v>35</v>
      </c>
      <c r="J24" s="124"/>
      <c r="K24" s="124"/>
      <c r="L24" s="125">
        <f t="shared" ref="L24:L25" si="1">S$22</f>
        <v>0</v>
      </c>
      <c r="M24" s="126"/>
      <c r="N24" s="122" t="s">
        <v>24</v>
      </c>
      <c r="O24" s="122"/>
      <c r="P24" s="122"/>
      <c r="Q24" s="122"/>
      <c r="R24" s="125"/>
      <c r="S24" s="125"/>
      <c r="T24" s="123"/>
      <c r="U24" s="123" t="s">
        <v>42</v>
      </c>
      <c r="V24" s="123"/>
      <c r="W24" s="125">
        <f>(7.929*L24)/29.81</f>
        <v>0</v>
      </c>
      <c r="X24" s="125"/>
      <c r="Y24" s="127" t="s">
        <v>22</v>
      </c>
      <c r="Z24" s="11"/>
      <c r="AA24" s="11"/>
      <c r="AB24" s="11"/>
      <c r="AC24" s="1"/>
      <c r="AD24" s="1"/>
    </row>
    <row r="25" spans="2:30" ht="18.75" customHeight="1" x14ac:dyDescent="0.15">
      <c r="B25" s="79"/>
      <c r="C25" s="128" t="s">
        <v>26</v>
      </c>
      <c r="D25" s="129"/>
      <c r="E25" s="129"/>
      <c r="F25" s="129"/>
      <c r="G25" s="129"/>
      <c r="H25" s="130"/>
      <c r="I25" s="131" t="s">
        <v>36</v>
      </c>
      <c r="J25" s="131"/>
      <c r="K25" s="131"/>
      <c r="L25" s="132">
        <f t="shared" si="1"/>
        <v>0</v>
      </c>
      <c r="M25" s="133"/>
      <c r="N25" s="129" t="s">
        <v>24</v>
      </c>
      <c r="O25" s="129"/>
      <c r="P25" s="129"/>
      <c r="Q25" s="129"/>
      <c r="R25" s="132"/>
      <c r="S25" s="132"/>
      <c r="T25" s="130"/>
      <c r="U25" s="130" t="s">
        <v>43</v>
      </c>
      <c r="V25" s="130"/>
      <c r="W25" s="132">
        <f>(7.194*L25)/29.81</f>
        <v>0</v>
      </c>
      <c r="X25" s="132"/>
      <c r="Y25" s="134" t="s">
        <v>22</v>
      </c>
      <c r="Z25" s="11"/>
      <c r="AA25" s="11"/>
      <c r="AB25" s="11"/>
      <c r="AC25" s="1"/>
      <c r="AD25" s="1"/>
    </row>
    <row r="26" spans="2:30" ht="18.75" customHeight="1" x14ac:dyDescent="0.15">
      <c r="B26" s="79"/>
      <c r="C26" s="79" t="s">
        <v>37</v>
      </c>
      <c r="D26" s="79"/>
      <c r="E26" s="79"/>
      <c r="F26" s="79"/>
      <c r="G26" s="79"/>
      <c r="H26" s="78"/>
      <c r="I26" s="112"/>
      <c r="J26" s="112"/>
      <c r="K26" s="112"/>
      <c r="L26" s="80"/>
      <c r="M26" s="80"/>
      <c r="N26" s="79"/>
      <c r="O26" s="79"/>
      <c r="P26" s="79"/>
      <c r="Q26" s="79"/>
      <c r="R26" s="135"/>
      <c r="S26" s="135"/>
      <c r="T26" s="78"/>
      <c r="U26" s="78"/>
      <c r="V26" s="78"/>
      <c r="W26" s="135"/>
      <c r="X26" s="135"/>
      <c r="Y26" s="78"/>
      <c r="Z26" s="11"/>
      <c r="AA26" s="11"/>
      <c r="AB26" s="11"/>
      <c r="AC26" s="1"/>
      <c r="AD26" s="1"/>
    </row>
    <row r="27" spans="2:30" ht="12" customHeight="1" x14ac:dyDescent="0.15">
      <c r="B27" s="79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109"/>
      <c r="X27" s="110"/>
      <c r="Y27" s="111"/>
      <c r="Z27" s="11"/>
      <c r="AA27" s="11"/>
      <c r="AB27" s="11"/>
      <c r="AC27" s="1"/>
      <c r="AD27" s="1"/>
    </row>
    <row r="28" spans="2:30" ht="18.75" customHeight="1" x14ac:dyDescent="0.15">
      <c r="B28" s="79"/>
      <c r="C28" s="81" t="s">
        <v>49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109"/>
      <c r="X28" s="110"/>
      <c r="Y28" s="111"/>
      <c r="Z28" s="11"/>
      <c r="AA28" s="11"/>
      <c r="AB28" s="11"/>
      <c r="AC28" s="1"/>
      <c r="AD28" s="1"/>
    </row>
    <row r="29" spans="2:30" ht="31.5" customHeight="1" x14ac:dyDescent="0.15">
      <c r="B29" s="79"/>
      <c r="C29" s="136" t="s">
        <v>4</v>
      </c>
      <c r="D29" s="137"/>
      <c r="E29" s="137"/>
      <c r="F29" s="137"/>
      <c r="G29" s="138"/>
      <c r="H29" s="139" t="s">
        <v>31</v>
      </c>
      <c r="I29" s="140"/>
      <c r="J29" s="140"/>
      <c r="K29" s="141"/>
      <c r="L29" s="139" t="s">
        <v>6</v>
      </c>
      <c r="M29" s="140"/>
      <c r="N29" s="140"/>
      <c r="O29" s="141"/>
      <c r="P29" s="139" t="s">
        <v>5</v>
      </c>
      <c r="Q29" s="140"/>
      <c r="R29" s="140"/>
      <c r="S29" s="141"/>
      <c r="T29" s="139" t="s">
        <v>7</v>
      </c>
      <c r="U29" s="140"/>
      <c r="V29" s="141"/>
      <c r="W29" s="142" t="s">
        <v>19</v>
      </c>
      <c r="X29" s="142"/>
      <c r="Y29" s="142"/>
      <c r="Z29" s="11"/>
      <c r="AA29" s="11"/>
      <c r="AB29" s="17" t="s">
        <v>44</v>
      </c>
      <c r="AC29" s="1"/>
      <c r="AD29" s="1"/>
    </row>
    <row r="30" spans="2:30" ht="18.75" customHeight="1" x14ac:dyDescent="0.15">
      <c r="B30" s="79"/>
      <c r="C30" s="143" t="s">
        <v>28</v>
      </c>
      <c r="D30" s="144"/>
      <c r="E30" s="144"/>
      <c r="F30" s="144"/>
      <c r="G30" s="145"/>
      <c r="H30" s="146">
        <f>W23</f>
        <v>0</v>
      </c>
      <c r="I30" s="118"/>
      <c r="J30" s="118"/>
      <c r="K30" s="147"/>
      <c r="L30" s="148">
        <v>100</v>
      </c>
      <c r="M30" s="118"/>
      <c r="N30" s="118"/>
      <c r="O30" s="147"/>
      <c r="P30" s="37" t="s">
        <v>65</v>
      </c>
      <c r="Q30" s="38"/>
      <c r="R30" s="38"/>
      <c r="S30" s="39"/>
      <c r="T30" s="149">
        <v>1</v>
      </c>
      <c r="U30" s="150"/>
      <c r="V30" s="151"/>
      <c r="W30" s="152" t="e">
        <f>AB30*AC30/P30*T30</f>
        <v>#VALUE!</v>
      </c>
      <c r="X30" s="153"/>
      <c r="Y30" s="154"/>
      <c r="Z30" s="11"/>
      <c r="AA30" s="11"/>
      <c r="AB30" s="24">
        <f>(H30/1.65)*232+817</f>
        <v>817</v>
      </c>
      <c r="AC30" s="25">
        <f>L30/50</f>
        <v>2</v>
      </c>
      <c r="AD30" s="1" t="s">
        <v>70</v>
      </c>
    </row>
    <row r="31" spans="2:30" ht="18.75" customHeight="1" x14ac:dyDescent="0.15">
      <c r="B31" s="79"/>
      <c r="C31" s="155" t="s">
        <v>38</v>
      </c>
      <c r="D31" s="156"/>
      <c r="E31" s="156"/>
      <c r="F31" s="156"/>
      <c r="G31" s="157"/>
      <c r="H31" s="158">
        <f t="shared" ref="H31:H32" si="2">W24</f>
        <v>0</v>
      </c>
      <c r="I31" s="126"/>
      <c r="J31" s="126"/>
      <c r="K31" s="159"/>
      <c r="L31" s="160">
        <v>100</v>
      </c>
      <c r="M31" s="126"/>
      <c r="N31" s="126"/>
      <c r="O31" s="159"/>
      <c r="P31" s="34" t="s">
        <v>65</v>
      </c>
      <c r="Q31" s="35"/>
      <c r="R31" s="35"/>
      <c r="S31" s="36"/>
      <c r="T31" s="158">
        <v>0.5</v>
      </c>
      <c r="U31" s="125"/>
      <c r="V31" s="161"/>
      <c r="W31" s="162" t="e">
        <f t="shared" ref="W31:W32" si="3">AB31*AC31/P31*T31</f>
        <v>#VALUE!</v>
      </c>
      <c r="X31" s="163"/>
      <c r="Y31" s="164"/>
      <c r="Z31" s="11"/>
      <c r="AA31" s="11"/>
      <c r="AB31" s="24">
        <f t="shared" ref="AB31:AB32" si="4">(H31/1.65)*232+817</f>
        <v>817</v>
      </c>
      <c r="AC31" s="25">
        <f>L31/50</f>
        <v>2</v>
      </c>
      <c r="AD31" s="1" t="s">
        <v>70</v>
      </c>
    </row>
    <row r="32" spans="2:30" ht="18.75" customHeight="1" thickBot="1" x14ac:dyDescent="0.2">
      <c r="B32" s="79"/>
      <c r="C32" s="165" t="s">
        <v>29</v>
      </c>
      <c r="D32" s="166"/>
      <c r="E32" s="166"/>
      <c r="F32" s="166"/>
      <c r="G32" s="167"/>
      <c r="H32" s="168">
        <f t="shared" si="2"/>
        <v>0</v>
      </c>
      <c r="I32" s="169"/>
      <c r="J32" s="169"/>
      <c r="K32" s="170"/>
      <c r="L32" s="171">
        <v>100</v>
      </c>
      <c r="M32" s="169"/>
      <c r="N32" s="169"/>
      <c r="O32" s="170"/>
      <c r="P32" s="31" t="s">
        <v>65</v>
      </c>
      <c r="Q32" s="32"/>
      <c r="R32" s="32"/>
      <c r="S32" s="33"/>
      <c r="T32" s="168">
        <v>1</v>
      </c>
      <c r="U32" s="172"/>
      <c r="V32" s="173"/>
      <c r="W32" s="174" t="e">
        <f t="shared" si="3"/>
        <v>#VALUE!</v>
      </c>
      <c r="X32" s="175"/>
      <c r="Y32" s="176"/>
      <c r="Z32" s="11"/>
      <c r="AA32" s="11"/>
      <c r="AB32" s="24">
        <f t="shared" si="4"/>
        <v>817</v>
      </c>
      <c r="AC32" s="25">
        <f>L32/50</f>
        <v>2</v>
      </c>
      <c r="AD32" s="1" t="s">
        <v>70</v>
      </c>
    </row>
    <row r="33" spans="2:30" ht="28.5" customHeight="1" thickTop="1" x14ac:dyDescent="0.15">
      <c r="B33" s="79"/>
      <c r="C33" s="99" t="s">
        <v>41</v>
      </c>
      <c r="D33" s="99"/>
      <c r="E33" s="99"/>
      <c r="F33" s="99"/>
      <c r="G33" s="99"/>
      <c r="H33" s="99"/>
      <c r="I33" s="100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77"/>
      <c r="U33" s="105" t="s">
        <v>40</v>
      </c>
      <c r="V33" s="177"/>
      <c r="W33" s="178" t="e">
        <f>SUM(W30:Y32)</f>
        <v>#VALUE!</v>
      </c>
      <c r="X33" s="179"/>
      <c r="Y33" s="180"/>
      <c r="Z33" s="11"/>
      <c r="AA33" s="11"/>
      <c r="AB33" s="11"/>
      <c r="AC33" s="1"/>
      <c r="AD33" s="16"/>
    </row>
    <row r="34" spans="2:30" ht="24.75" customHeight="1" x14ac:dyDescent="0.15">
      <c r="B34" s="79"/>
      <c r="C34" s="78" t="s">
        <v>32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109"/>
      <c r="X34" s="110"/>
      <c r="Y34" s="111"/>
      <c r="Z34" s="11"/>
      <c r="AA34" s="11"/>
      <c r="AB34" s="11"/>
      <c r="AC34" s="1"/>
      <c r="AD34" s="1"/>
    </row>
    <row r="35" spans="2:30" ht="18.75" customHeight="1" x14ac:dyDescent="0.15">
      <c r="B35" s="79"/>
      <c r="C35" s="181" t="s">
        <v>17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109"/>
      <c r="X35" s="110"/>
      <c r="Y35" s="111"/>
      <c r="Z35" s="11"/>
      <c r="AA35" s="11"/>
      <c r="AB35" s="18"/>
      <c r="AC35" s="1"/>
      <c r="AD35" s="1"/>
    </row>
    <row r="36" spans="2:30" ht="18.75" customHeight="1" x14ac:dyDescent="0.15">
      <c r="B36" s="79"/>
      <c r="C36" s="182" t="s">
        <v>14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109"/>
      <c r="X36" s="110"/>
      <c r="Y36" s="111"/>
      <c r="Z36" s="11"/>
      <c r="AA36" s="11"/>
      <c r="AB36" s="11"/>
      <c r="AC36" s="1"/>
      <c r="AD36" s="1"/>
    </row>
    <row r="37" spans="2:30" ht="18.75" customHeight="1" x14ac:dyDescent="0.15">
      <c r="B37" s="79"/>
      <c r="C37" s="79"/>
      <c r="D37" s="183" t="s">
        <v>64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79"/>
      <c r="S37" s="79"/>
      <c r="T37" s="79"/>
      <c r="U37" s="79"/>
      <c r="V37" s="79"/>
      <c r="W37" s="74"/>
      <c r="X37" s="184"/>
      <c r="Y37" s="111"/>
      <c r="Z37" s="11"/>
      <c r="AA37" s="11"/>
      <c r="AB37" s="11"/>
      <c r="AC37" s="1"/>
      <c r="AD37" s="1"/>
    </row>
    <row r="38" spans="2:30" ht="19.5" customHeight="1" x14ac:dyDescent="0.1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1"/>
      <c r="AA38" s="1"/>
      <c r="AB38" s="1"/>
      <c r="AC38" s="1"/>
      <c r="AD38" s="1"/>
    </row>
    <row r="39" spans="2:30" ht="19.5" customHeight="1" x14ac:dyDescent="0.15">
      <c r="B39" s="74"/>
      <c r="C39" s="79" t="s">
        <v>8</v>
      </c>
      <c r="D39" s="79"/>
      <c r="E39" s="79"/>
      <c r="F39" s="79"/>
      <c r="G39" s="79"/>
      <c r="H39" s="79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1"/>
      <c r="AA39" s="1"/>
      <c r="AB39" s="1"/>
      <c r="AC39" s="1"/>
      <c r="AD39" s="1"/>
    </row>
    <row r="40" spans="2:30" ht="19.5" customHeight="1" x14ac:dyDescent="0.15">
      <c r="B40" s="74"/>
      <c r="C40" s="185" t="s">
        <v>56</v>
      </c>
      <c r="D40" s="186" t="s">
        <v>55</v>
      </c>
      <c r="E40" s="186"/>
      <c r="F40" s="79"/>
      <c r="G40" s="79"/>
      <c r="H40" s="79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1"/>
      <c r="AA40" s="12"/>
      <c r="AB40" s="1"/>
      <c r="AC40" s="1"/>
      <c r="AD40" s="1"/>
    </row>
    <row r="41" spans="2:30" ht="19.5" customHeight="1" x14ac:dyDescent="0.15">
      <c r="B41" s="74"/>
      <c r="C41" s="187" t="s">
        <v>57</v>
      </c>
      <c r="D41" s="188" t="s">
        <v>67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"/>
      <c r="AA41" s="12"/>
      <c r="AB41" s="1"/>
      <c r="AC41" s="1"/>
      <c r="AD41" s="1"/>
    </row>
    <row r="42" spans="2:30" ht="19.5" customHeight="1" x14ac:dyDescent="0.15">
      <c r="B42" s="75"/>
      <c r="C42" s="189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6"/>
      <c r="AA42" s="6"/>
      <c r="AB42" s="6"/>
    </row>
    <row r="43" spans="2:30" ht="19.5" customHeight="1" x14ac:dyDescent="0.15"/>
    <row r="44" spans="2:30" ht="19.5" customHeight="1" x14ac:dyDescent="0.15">
      <c r="H44" s="13"/>
      <c r="O44" s="19"/>
      <c r="P44" s="20"/>
      <c r="Q44" s="26" t="s">
        <v>53</v>
      </c>
      <c r="R44" s="27"/>
      <c r="S44" s="27"/>
      <c r="T44" s="27"/>
      <c r="U44" s="27"/>
      <c r="V44" s="27"/>
      <c r="W44" s="27"/>
      <c r="X44" s="27"/>
      <c r="Y44" s="27"/>
      <c r="Z44" s="1"/>
      <c r="AA44" s="1"/>
      <c r="AB44" s="21"/>
    </row>
    <row r="45" spans="2:30" ht="19.5" customHeight="1" x14ac:dyDescent="0.15"/>
    <row r="46" spans="2:30" ht="19.5" customHeight="1" x14ac:dyDescent="0.15"/>
    <row r="47" spans="2:30" ht="19.5" customHeight="1" x14ac:dyDescent="0.15"/>
  </sheetData>
  <sheetProtection algorithmName="SHA-512" hashValue="OiHiyCUl5zwv5jbENaN5VnYsB5mUPH6mAY/fWrsYCdNiGfwkhAAZ/fIIM56DUs9pOR9sncPuRXOszJKzefE3BQ==" saltValue="/hCncEFZ+3P/qnYBo/QAMg==" spinCount="100000" sheet="1" objects="1" scenarios="1"/>
  <mergeCells count="116">
    <mergeCell ref="C4:H4"/>
    <mergeCell ref="I4:Y4"/>
    <mergeCell ref="C9:H9"/>
    <mergeCell ref="I9:K9"/>
    <mergeCell ref="L9:O9"/>
    <mergeCell ref="P9:R9"/>
    <mergeCell ref="S9:T9"/>
    <mergeCell ref="U9:V9"/>
    <mergeCell ref="W9:Y9"/>
    <mergeCell ref="W10:Y10"/>
    <mergeCell ref="C11:H11"/>
    <mergeCell ref="I11:K11"/>
    <mergeCell ref="L11:O11"/>
    <mergeCell ref="P11:R11"/>
    <mergeCell ref="S11:T11"/>
    <mergeCell ref="U11:V11"/>
    <mergeCell ref="W11:Y11"/>
    <mergeCell ref="C10:H10"/>
    <mergeCell ref="I10:K10"/>
    <mergeCell ref="L10:O10"/>
    <mergeCell ref="P10:R10"/>
    <mergeCell ref="S10:T10"/>
    <mergeCell ref="U10:V10"/>
    <mergeCell ref="W12:Y12"/>
    <mergeCell ref="L13:O13"/>
    <mergeCell ref="P13:R13"/>
    <mergeCell ref="S13:T13"/>
    <mergeCell ref="U13:V13"/>
    <mergeCell ref="W13:Y13"/>
    <mergeCell ref="C12:H12"/>
    <mergeCell ref="I12:K12"/>
    <mergeCell ref="L12:O12"/>
    <mergeCell ref="P12:R12"/>
    <mergeCell ref="S12:T12"/>
    <mergeCell ref="U12:V12"/>
    <mergeCell ref="L14:O14"/>
    <mergeCell ref="P14:R14"/>
    <mergeCell ref="S14:T14"/>
    <mergeCell ref="U14:V14"/>
    <mergeCell ref="W14:Y14"/>
    <mergeCell ref="C15:H15"/>
    <mergeCell ref="I15:K15"/>
    <mergeCell ref="L15:O15"/>
    <mergeCell ref="P15:R15"/>
    <mergeCell ref="S15:T15"/>
    <mergeCell ref="U15:V15"/>
    <mergeCell ref="W15:Y15"/>
    <mergeCell ref="C16:H16"/>
    <mergeCell ref="I16:K16"/>
    <mergeCell ref="L16:O16"/>
    <mergeCell ref="P16:R16"/>
    <mergeCell ref="S16:T16"/>
    <mergeCell ref="U16:V16"/>
    <mergeCell ref="W16:Y16"/>
    <mergeCell ref="C19:I19"/>
    <mergeCell ref="J19:L19"/>
    <mergeCell ref="W19:Y19"/>
    <mergeCell ref="I23:K23"/>
    <mergeCell ref="L23:M23"/>
    <mergeCell ref="R23:S23"/>
    <mergeCell ref="W23:X23"/>
    <mergeCell ref="S22:U22"/>
    <mergeCell ref="W17:Y17"/>
    <mergeCell ref="C18:H18"/>
    <mergeCell ref="I18:K18"/>
    <mergeCell ref="L18:O18"/>
    <mergeCell ref="P18:R18"/>
    <mergeCell ref="S18:T18"/>
    <mergeCell ref="U18:V18"/>
    <mergeCell ref="W18:Y18"/>
    <mergeCell ref="C17:H17"/>
    <mergeCell ref="I17:K17"/>
    <mergeCell ref="L17:O17"/>
    <mergeCell ref="P17:R17"/>
    <mergeCell ref="S17:T17"/>
    <mergeCell ref="U17:V17"/>
    <mergeCell ref="T30:V30"/>
    <mergeCell ref="W30:Y30"/>
    <mergeCell ref="C29:G29"/>
    <mergeCell ref="H29:K29"/>
    <mergeCell ref="L29:O29"/>
    <mergeCell ref="P29:S29"/>
    <mergeCell ref="T29:V29"/>
    <mergeCell ref="W29:Y29"/>
    <mergeCell ref="I24:K24"/>
    <mergeCell ref="L24:M24"/>
    <mergeCell ref="R24:S24"/>
    <mergeCell ref="W24:X24"/>
    <mergeCell ref="I25:K25"/>
    <mergeCell ref="L25:M25"/>
    <mergeCell ref="R25:S25"/>
    <mergeCell ref="W25:X25"/>
    <mergeCell ref="C33:I33"/>
    <mergeCell ref="W33:Y33"/>
    <mergeCell ref="D41:Y42"/>
    <mergeCell ref="R44:Y44"/>
    <mergeCell ref="C13:H13"/>
    <mergeCell ref="C14:H14"/>
    <mergeCell ref="I13:K13"/>
    <mergeCell ref="I14:K14"/>
    <mergeCell ref="C32:G32"/>
    <mergeCell ref="H32:K32"/>
    <mergeCell ref="L32:O32"/>
    <mergeCell ref="P32:S32"/>
    <mergeCell ref="T32:V32"/>
    <mergeCell ref="W32:Y32"/>
    <mergeCell ref="C31:G31"/>
    <mergeCell ref="H31:K31"/>
    <mergeCell ref="L31:O31"/>
    <mergeCell ref="P31:S31"/>
    <mergeCell ref="T31:V31"/>
    <mergeCell ref="W31:Y31"/>
    <mergeCell ref="C30:G30"/>
    <mergeCell ref="H30:K30"/>
    <mergeCell ref="L30:O30"/>
    <mergeCell ref="P30:S30"/>
  </mergeCells>
  <phoneticPr fontId="2"/>
  <dataValidations count="3">
    <dataValidation type="list" allowBlank="1" showInputMessage="1" showErrorMessage="1" sqref="P10:R18" xr:uid="{00000000-0002-0000-0000-000000000000}">
      <formula1>$AB$16:$AB$18</formula1>
    </dataValidation>
    <dataValidation type="list" allowBlank="1" showInputMessage="1" showErrorMessage="1" sqref="L10:L18" xr:uid="{00000000-0002-0000-0000-000001000000}">
      <formula1>$AB$10:$AB$12</formula1>
    </dataValidation>
    <dataValidation type="list" allowBlank="1" showInputMessage="1" showErrorMessage="1" sqref="P30:S32" xr:uid="{00000000-0002-0000-0000-000002000000}">
      <formula1>"(選択),90,70"</formula1>
    </dataValidation>
  </dataValidation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47"/>
  <sheetViews>
    <sheetView showGridLines="0" view="pageBreakPreview" zoomScaleNormal="100" zoomScaleSheetLayoutView="100" workbookViewId="0"/>
  </sheetViews>
  <sheetFormatPr defaultRowHeight="13.5" x14ac:dyDescent="0.15"/>
  <cols>
    <col min="1" max="1" width="2" customWidth="1"/>
    <col min="2" max="2" width="4.375" customWidth="1"/>
    <col min="3" max="26" width="3.875" customWidth="1"/>
    <col min="27" max="27" width="3.875" hidden="1" customWidth="1"/>
    <col min="28" max="28" width="24.25" hidden="1" customWidth="1"/>
    <col min="29" max="29" width="9.25" hidden="1" customWidth="1"/>
  </cols>
  <sheetData>
    <row r="1" spans="2:39" ht="8.25" customHeight="1" x14ac:dyDescent="0.15"/>
    <row r="2" spans="2:39" ht="18" customHeight="1" x14ac:dyDescent="0.15">
      <c r="B2" s="190" t="s">
        <v>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1"/>
      <c r="X2" s="191"/>
      <c r="Y2" s="191"/>
      <c r="Z2" s="1"/>
      <c r="AA2" s="1"/>
      <c r="AB2" s="1"/>
      <c r="AC2" s="1"/>
      <c r="AD2" s="1"/>
    </row>
    <row r="3" spans="2:39" ht="12" customHeight="1" x14ac:dyDescent="0.15"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"/>
      <c r="AA3" s="7"/>
      <c r="AB3" s="15"/>
      <c r="AC3" s="7"/>
      <c r="AD3" s="15" t="s">
        <v>9</v>
      </c>
      <c r="AE3" s="14"/>
      <c r="AF3" s="14"/>
      <c r="AG3" s="14"/>
      <c r="AH3" s="14"/>
      <c r="AI3" s="14"/>
      <c r="AJ3" s="14"/>
      <c r="AK3" s="14"/>
      <c r="AL3" s="14"/>
      <c r="AM3" s="14"/>
    </row>
    <row r="4" spans="2:39" ht="21" customHeight="1" x14ac:dyDescent="0.15">
      <c r="B4" s="192"/>
      <c r="C4" s="193" t="s">
        <v>46</v>
      </c>
      <c r="D4" s="194"/>
      <c r="E4" s="194"/>
      <c r="F4" s="194"/>
      <c r="G4" s="194"/>
      <c r="H4" s="194"/>
      <c r="I4" s="70" t="s">
        <v>62</v>
      </c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6"/>
      <c r="AA4" s="6"/>
      <c r="AB4" s="6"/>
      <c r="AC4" s="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spans="2:39" x14ac:dyDescent="0.15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"/>
      <c r="AA5" s="1"/>
      <c r="AB5" s="1"/>
      <c r="AC5" s="1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2:39" x14ac:dyDescent="0.15">
      <c r="B6" s="191"/>
      <c r="C6" s="195" t="s">
        <v>16</v>
      </c>
      <c r="D6" s="195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"/>
      <c r="AA6" s="1"/>
      <c r="AB6" s="1"/>
      <c r="AC6" s="1"/>
      <c r="AD6" s="14"/>
      <c r="AE6" s="14"/>
      <c r="AF6" s="14"/>
      <c r="AG6" s="14"/>
      <c r="AH6" s="14"/>
      <c r="AI6" s="14"/>
      <c r="AJ6" s="14"/>
      <c r="AK6" s="14"/>
      <c r="AL6" s="14"/>
      <c r="AM6" s="14"/>
    </row>
    <row r="7" spans="2:39" ht="13.5" customHeight="1" x14ac:dyDescent="0.15"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1"/>
      <c r="Y7" s="191"/>
      <c r="Z7" s="1"/>
      <c r="AA7" s="1"/>
      <c r="AB7" s="1"/>
      <c r="AC7" s="1"/>
      <c r="AD7" s="1"/>
    </row>
    <row r="8" spans="2:39" ht="18.75" customHeight="1" x14ac:dyDescent="0.15">
      <c r="B8" s="197"/>
      <c r="C8" s="198" t="s">
        <v>15</v>
      </c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9"/>
      <c r="X8" s="199"/>
      <c r="Y8" s="199"/>
      <c r="Z8" s="9"/>
      <c r="AA8" s="9"/>
      <c r="AB8" s="8"/>
      <c r="AC8" s="1"/>
      <c r="AD8" s="1" t="s">
        <v>72</v>
      </c>
    </row>
    <row r="9" spans="2:39" ht="31.5" customHeight="1" x14ac:dyDescent="0.15">
      <c r="B9" s="197"/>
      <c r="C9" s="200" t="s">
        <v>11</v>
      </c>
      <c r="D9" s="201"/>
      <c r="E9" s="201"/>
      <c r="F9" s="201"/>
      <c r="G9" s="201"/>
      <c r="H9" s="202"/>
      <c r="I9" s="203" t="s">
        <v>54</v>
      </c>
      <c r="J9" s="204"/>
      <c r="K9" s="204"/>
      <c r="L9" s="203" t="s">
        <v>51</v>
      </c>
      <c r="M9" s="204"/>
      <c r="N9" s="204"/>
      <c r="O9" s="205"/>
      <c r="P9" s="203" t="s">
        <v>52</v>
      </c>
      <c r="Q9" s="204"/>
      <c r="R9" s="205"/>
      <c r="S9" s="203" t="s">
        <v>50</v>
      </c>
      <c r="T9" s="204"/>
      <c r="U9" s="200" t="s">
        <v>1</v>
      </c>
      <c r="V9" s="202"/>
      <c r="W9" s="203" t="s">
        <v>3</v>
      </c>
      <c r="X9" s="204"/>
      <c r="Y9" s="205"/>
      <c r="Z9" s="8"/>
      <c r="AA9" s="2"/>
      <c r="AB9" s="8"/>
      <c r="AC9" s="1"/>
      <c r="AD9" s="15" t="s">
        <v>71</v>
      </c>
    </row>
    <row r="10" spans="2:39" s="3" customFormat="1" ht="19.5" customHeight="1" x14ac:dyDescent="0.15">
      <c r="B10" s="206"/>
      <c r="C10" s="207" t="s">
        <v>13</v>
      </c>
      <c r="D10" s="208"/>
      <c r="E10" s="208"/>
      <c r="F10" s="208"/>
      <c r="G10" s="208"/>
      <c r="H10" s="209"/>
      <c r="I10" s="207" t="s">
        <v>60</v>
      </c>
      <c r="J10" s="208"/>
      <c r="K10" s="208"/>
      <c r="L10" s="210" t="s">
        <v>47</v>
      </c>
      <c r="M10" s="211"/>
      <c r="N10" s="211"/>
      <c r="O10" s="212"/>
      <c r="P10" s="213" t="s">
        <v>48</v>
      </c>
      <c r="Q10" s="214"/>
      <c r="R10" s="215"/>
      <c r="S10" s="213">
        <v>7.6</v>
      </c>
      <c r="T10" s="214"/>
      <c r="U10" s="213">
        <v>6</v>
      </c>
      <c r="V10" s="215"/>
      <c r="W10" s="216">
        <f>S10*U10</f>
        <v>45.599999999999994</v>
      </c>
      <c r="X10" s="217"/>
      <c r="Y10" s="218"/>
      <c r="Z10" s="10"/>
      <c r="AA10" s="10"/>
      <c r="AB10" s="22" t="s">
        <v>28</v>
      </c>
      <c r="AC10" s="2"/>
      <c r="AD10" s="13" t="s">
        <v>10</v>
      </c>
    </row>
    <row r="11" spans="2:39" ht="18.75" customHeight="1" x14ac:dyDescent="0.15">
      <c r="B11" s="196"/>
      <c r="C11" s="219" t="s">
        <v>12</v>
      </c>
      <c r="D11" s="220"/>
      <c r="E11" s="220"/>
      <c r="F11" s="220"/>
      <c r="G11" s="220"/>
      <c r="H11" s="221"/>
      <c r="I11" s="219" t="s">
        <v>61</v>
      </c>
      <c r="J11" s="220"/>
      <c r="K11" s="220"/>
      <c r="L11" s="222" t="s">
        <v>29</v>
      </c>
      <c r="M11" s="223"/>
      <c r="N11" s="223"/>
      <c r="O11" s="224"/>
      <c r="P11" s="225" t="s">
        <v>48</v>
      </c>
      <c r="Q11" s="226"/>
      <c r="R11" s="227"/>
      <c r="S11" s="225">
        <v>5.2</v>
      </c>
      <c r="T11" s="226"/>
      <c r="U11" s="225">
        <v>3</v>
      </c>
      <c r="V11" s="227"/>
      <c r="W11" s="228">
        <f t="shared" ref="W11:W18" si="0">S11*U11</f>
        <v>15.600000000000001</v>
      </c>
      <c r="X11" s="229"/>
      <c r="Y11" s="230"/>
      <c r="Z11" s="11"/>
      <c r="AA11" s="11"/>
      <c r="AB11" s="22" t="s">
        <v>27</v>
      </c>
      <c r="AC11" s="5"/>
      <c r="AD11" s="1" t="s">
        <v>66</v>
      </c>
    </row>
    <row r="12" spans="2:39" ht="18.75" customHeight="1" x14ac:dyDescent="0.15">
      <c r="B12" s="196"/>
      <c r="C12" s="219" t="s">
        <v>58</v>
      </c>
      <c r="D12" s="220"/>
      <c r="E12" s="220"/>
      <c r="F12" s="220"/>
      <c r="G12" s="220"/>
      <c r="H12" s="221"/>
      <c r="I12" s="219" t="s">
        <v>61</v>
      </c>
      <c r="J12" s="220"/>
      <c r="K12" s="220"/>
      <c r="L12" s="222" t="s">
        <v>47</v>
      </c>
      <c r="M12" s="223"/>
      <c r="N12" s="223"/>
      <c r="O12" s="224"/>
      <c r="P12" s="225" t="s">
        <v>48</v>
      </c>
      <c r="Q12" s="226"/>
      <c r="R12" s="227"/>
      <c r="S12" s="231">
        <v>32</v>
      </c>
      <c r="T12" s="232"/>
      <c r="U12" s="225">
        <v>1</v>
      </c>
      <c r="V12" s="227"/>
      <c r="W12" s="228">
        <f t="shared" si="0"/>
        <v>32</v>
      </c>
      <c r="X12" s="229"/>
      <c r="Y12" s="230"/>
      <c r="Z12" s="11"/>
      <c r="AA12" s="11"/>
      <c r="AB12" s="23" t="s">
        <v>29</v>
      </c>
      <c r="AC12" s="1"/>
      <c r="AD12" s="1" t="s">
        <v>69</v>
      </c>
    </row>
    <row r="13" spans="2:39" ht="18.75" customHeight="1" x14ac:dyDescent="0.15">
      <c r="B13" s="196"/>
      <c r="C13" s="219" t="s">
        <v>59</v>
      </c>
      <c r="D13" s="220"/>
      <c r="E13" s="220"/>
      <c r="F13" s="220"/>
      <c r="G13" s="220"/>
      <c r="H13" s="221"/>
      <c r="I13" s="219" t="s">
        <v>61</v>
      </c>
      <c r="J13" s="220"/>
      <c r="K13" s="220"/>
      <c r="L13" s="222" t="s">
        <v>27</v>
      </c>
      <c r="M13" s="223"/>
      <c r="N13" s="223"/>
      <c r="O13" s="224"/>
      <c r="P13" s="225" t="s">
        <v>45</v>
      </c>
      <c r="Q13" s="226"/>
      <c r="R13" s="227"/>
      <c r="S13" s="225">
        <v>27.5</v>
      </c>
      <c r="T13" s="226"/>
      <c r="U13" s="225">
        <v>1</v>
      </c>
      <c r="V13" s="227"/>
      <c r="W13" s="228">
        <f t="shared" si="0"/>
        <v>27.5</v>
      </c>
      <c r="X13" s="229"/>
      <c r="Y13" s="230"/>
      <c r="Z13" s="11"/>
      <c r="AA13" s="11"/>
      <c r="AB13" s="23"/>
      <c r="AC13" s="1"/>
      <c r="AD13" s="1"/>
    </row>
    <row r="14" spans="2:39" ht="18.75" customHeight="1" x14ac:dyDescent="0.15">
      <c r="B14" s="196"/>
      <c r="C14" s="219"/>
      <c r="D14" s="220"/>
      <c r="E14" s="220"/>
      <c r="F14" s="220"/>
      <c r="G14" s="220"/>
      <c r="H14" s="221"/>
      <c r="I14" s="219"/>
      <c r="J14" s="220"/>
      <c r="K14" s="221"/>
      <c r="L14" s="222"/>
      <c r="M14" s="223"/>
      <c r="N14" s="223"/>
      <c r="O14" s="224"/>
      <c r="P14" s="225"/>
      <c r="Q14" s="226"/>
      <c r="R14" s="227"/>
      <c r="S14" s="225"/>
      <c r="T14" s="226"/>
      <c r="U14" s="225"/>
      <c r="V14" s="227"/>
      <c r="W14" s="228">
        <f t="shared" si="0"/>
        <v>0</v>
      </c>
      <c r="X14" s="229"/>
      <c r="Y14" s="230"/>
      <c r="Z14" s="11"/>
      <c r="AA14" s="11"/>
      <c r="AB14" s="23"/>
      <c r="AC14" s="1"/>
      <c r="AD14" s="1"/>
    </row>
    <row r="15" spans="2:39" ht="18.75" customHeight="1" x14ac:dyDescent="0.15">
      <c r="B15" s="196"/>
      <c r="C15" s="219"/>
      <c r="D15" s="220"/>
      <c r="E15" s="220"/>
      <c r="F15" s="220"/>
      <c r="G15" s="220"/>
      <c r="H15" s="221"/>
      <c r="I15" s="219"/>
      <c r="J15" s="220"/>
      <c r="K15" s="220"/>
      <c r="L15" s="222"/>
      <c r="M15" s="223"/>
      <c r="N15" s="223"/>
      <c r="O15" s="224"/>
      <c r="P15" s="225"/>
      <c r="Q15" s="226"/>
      <c r="R15" s="227"/>
      <c r="S15" s="225"/>
      <c r="T15" s="226"/>
      <c r="U15" s="225"/>
      <c r="V15" s="227"/>
      <c r="W15" s="228">
        <f t="shared" si="0"/>
        <v>0</v>
      </c>
      <c r="X15" s="229"/>
      <c r="Y15" s="230"/>
      <c r="Z15" s="11"/>
      <c r="AA15" s="11"/>
      <c r="AB15" s="23"/>
      <c r="AC15" s="1"/>
      <c r="AD15" s="1"/>
    </row>
    <row r="16" spans="2:39" ht="18.75" customHeight="1" x14ac:dyDescent="0.15">
      <c r="B16" s="196"/>
      <c r="C16" s="219"/>
      <c r="D16" s="220"/>
      <c r="E16" s="220"/>
      <c r="F16" s="220"/>
      <c r="G16" s="220"/>
      <c r="H16" s="221"/>
      <c r="I16" s="219"/>
      <c r="J16" s="220"/>
      <c r="K16" s="220"/>
      <c r="L16" s="222"/>
      <c r="M16" s="223"/>
      <c r="N16" s="223"/>
      <c r="O16" s="224"/>
      <c r="P16" s="225"/>
      <c r="Q16" s="226"/>
      <c r="R16" s="227"/>
      <c r="S16" s="225"/>
      <c r="T16" s="226"/>
      <c r="U16" s="225"/>
      <c r="V16" s="227"/>
      <c r="W16" s="228">
        <f t="shared" si="0"/>
        <v>0</v>
      </c>
      <c r="X16" s="229"/>
      <c r="Y16" s="230"/>
      <c r="Z16" s="11"/>
      <c r="AA16" s="11"/>
      <c r="AB16" s="23" t="s">
        <v>30</v>
      </c>
      <c r="AC16" s="1"/>
      <c r="AD16" s="1"/>
    </row>
    <row r="17" spans="2:30" ht="18.75" customHeight="1" x14ac:dyDescent="0.15">
      <c r="B17" s="196"/>
      <c r="C17" s="219"/>
      <c r="D17" s="220"/>
      <c r="E17" s="220"/>
      <c r="F17" s="220"/>
      <c r="G17" s="220"/>
      <c r="H17" s="221"/>
      <c r="I17" s="219"/>
      <c r="J17" s="220"/>
      <c r="K17" s="220"/>
      <c r="L17" s="222"/>
      <c r="M17" s="223"/>
      <c r="N17" s="223"/>
      <c r="O17" s="224"/>
      <c r="P17" s="225"/>
      <c r="Q17" s="226"/>
      <c r="R17" s="227"/>
      <c r="S17" s="225"/>
      <c r="T17" s="226"/>
      <c r="U17" s="225"/>
      <c r="V17" s="227"/>
      <c r="W17" s="228">
        <f t="shared" si="0"/>
        <v>0</v>
      </c>
      <c r="X17" s="229"/>
      <c r="Y17" s="230"/>
      <c r="Z17" s="11"/>
      <c r="AA17" s="11"/>
      <c r="AB17" s="11" t="s">
        <v>45</v>
      </c>
      <c r="AC17" s="11"/>
      <c r="AD17" s="1"/>
    </row>
    <row r="18" spans="2:30" ht="18.75" customHeight="1" thickBot="1" x14ac:dyDescent="0.2">
      <c r="B18" s="196"/>
      <c r="C18" s="233"/>
      <c r="D18" s="234"/>
      <c r="E18" s="234"/>
      <c r="F18" s="234"/>
      <c r="G18" s="234"/>
      <c r="H18" s="235"/>
      <c r="I18" s="233"/>
      <c r="J18" s="234"/>
      <c r="K18" s="234"/>
      <c r="L18" s="236"/>
      <c r="M18" s="237"/>
      <c r="N18" s="237"/>
      <c r="O18" s="238"/>
      <c r="P18" s="239"/>
      <c r="Q18" s="240"/>
      <c r="R18" s="241"/>
      <c r="S18" s="239"/>
      <c r="T18" s="240"/>
      <c r="U18" s="239"/>
      <c r="V18" s="241"/>
      <c r="W18" s="242">
        <f t="shared" si="0"/>
        <v>0</v>
      </c>
      <c r="X18" s="243"/>
      <c r="Y18" s="244"/>
      <c r="Z18" s="11"/>
      <c r="AA18" s="11"/>
      <c r="AB18" s="11"/>
      <c r="AC18" s="1"/>
      <c r="AD18" s="1"/>
    </row>
    <row r="19" spans="2:30" ht="28.5" customHeight="1" thickTop="1" x14ac:dyDescent="0.15">
      <c r="B19" s="196"/>
      <c r="C19" s="245" t="s">
        <v>2</v>
      </c>
      <c r="D19" s="245"/>
      <c r="E19" s="245"/>
      <c r="F19" s="245"/>
      <c r="G19" s="245"/>
      <c r="H19" s="245"/>
      <c r="I19" s="246"/>
      <c r="J19" s="247"/>
      <c r="K19" s="247"/>
      <c r="L19" s="247"/>
      <c r="M19" s="248"/>
      <c r="N19" s="248"/>
      <c r="O19" s="249"/>
      <c r="P19" s="249"/>
      <c r="Q19" s="249"/>
      <c r="R19" s="250"/>
      <c r="S19" s="251"/>
      <c r="T19" s="251"/>
      <c r="U19" s="251" t="s">
        <v>39</v>
      </c>
      <c r="V19" s="252"/>
      <c r="W19" s="253">
        <f>SUM(W10:Y18)</f>
        <v>120.69999999999999</v>
      </c>
      <c r="X19" s="253"/>
      <c r="Y19" s="254"/>
      <c r="Z19" s="11"/>
      <c r="AA19" s="11"/>
      <c r="AB19" s="11"/>
      <c r="AC19" s="5"/>
      <c r="AD19" s="16"/>
    </row>
    <row r="20" spans="2:30" ht="18.75" customHeight="1" x14ac:dyDescent="0.15">
      <c r="B20" s="196"/>
      <c r="C20" s="195" t="s">
        <v>18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255"/>
      <c r="X20" s="256"/>
      <c r="Y20" s="257"/>
      <c r="Z20" s="11"/>
      <c r="AA20" s="11"/>
      <c r="AB20" s="11"/>
      <c r="AC20" s="1"/>
      <c r="AD20" s="1"/>
    </row>
    <row r="21" spans="2:30" ht="12" customHeight="1" x14ac:dyDescent="0.15">
      <c r="B21" s="196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255"/>
      <c r="X21" s="256"/>
      <c r="Y21" s="257"/>
      <c r="Z21" s="11"/>
      <c r="AA21" s="11"/>
      <c r="AB21" s="11"/>
      <c r="AC21" s="1"/>
      <c r="AD21" s="1"/>
    </row>
    <row r="22" spans="2:30" ht="18.75" customHeight="1" x14ac:dyDescent="0.15">
      <c r="B22" s="196"/>
      <c r="C22" s="198" t="s">
        <v>20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258" t="s">
        <v>21</v>
      </c>
      <c r="S22" s="259">
        <v>37.5</v>
      </c>
      <c r="T22" s="260"/>
      <c r="U22" s="261"/>
      <c r="V22" s="195" t="s">
        <v>22</v>
      </c>
      <c r="W22" s="255"/>
      <c r="X22" s="256"/>
      <c r="Y22" s="195"/>
      <c r="Z22" s="11"/>
      <c r="AA22" s="11"/>
      <c r="AB22" s="11"/>
      <c r="AC22" s="1"/>
      <c r="AD22" s="1" t="s">
        <v>73</v>
      </c>
    </row>
    <row r="23" spans="2:30" ht="18.75" customHeight="1" x14ac:dyDescent="0.15">
      <c r="B23" s="196"/>
      <c r="C23" s="262" t="s">
        <v>23</v>
      </c>
      <c r="D23" s="263"/>
      <c r="E23" s="263"/>
      <c r="F23" s="263"/>
      <c r="G23" s="263"/>
      <c r="H23" s="264"/>
      <c r="I23" s="265" t="s">
        <v>34</v>
      </c>
      <c r="J23" s="265"/>
      <c r="K23" s="265"/>
      <c r="L23" s="266">
        <f>S$22</f>
        <v>37.5</v>
      </c>
      <c r="M23" s="267"/>
      <c r="N23" s="263" t="s">
        <v>24</v>
      </c>
      <c r="O23" s="263"/>
      <c r="P23" s="263"/>
      <c r="Q23" s="263"/>
      <c r="R23" s="266"/>
      <c r="S23" s="266"/>
      <c r="T23" s="264"/>
      <c r="U23" s="264" t="s">
        <v>33</v>
      </c>
      <c r="V23" s="264"/>
      <c r="W23" s="268">
        <f>(13.031*L23)/29.81</f>
        <v>16.392569607514258</v>
      </c>
      <c r="X23" s="268"/>
      <c r="Y23" s="269" t="s">
        <v>22</v>
      </c>
      <c r="Z23" s="11"/>
      <c r="AA23" s="11"/>
      <c r="AB23" s="11"/>
      <c r="AC23" s="1"/>
      <c r="AD23" s="15" t="s">
        <v>74</v>
      </c>
    </row>
    <row r="24" spans="2:30" ht="18.75" customHeight="1" x14ac:dyDescent="0.15">
      <c r="B24" s="196"/>
      <c r="C24" s="270" t="s">
        <v>25</v>
      </c>
      <c r="D24" s="271"/>
      <c r="E24" s="271"/>
      <c r="F24" s="271"/>
      <c r="G24" s="271"/>
      <c r="H24" s="272"/>
      <c r="I24" s="273" t="s">
        <v>35</v>
      </c>
      <c r="J24" s="273"/>
      <c r="K24" s="273"/>
      <c r="L24" s="274">
        <f t="shared" ref="L24:L25" si="1">S$22</f>
        <v>37.5</v>
      </c>
      <c r="M24" s="275"/>
      <c r="N24" s="271" t="s">
        <v>24</v>
      </c>
      <c r="O24" s="271"/>
      <c r="P24" s="271"/>
      <c r="Q24" s="271"/>
      <c r="R24" s="274"/>
      <c r="S24" s="274"/>
      <c r="T24" s="272"/>
      <c r="U24" s="272" t="s">
        <v>42</v>
      </c>
      <c r="V24" s="272"/>
      <c r="W24" s="274">
        <f>(7.929*L24)/29.81</f>
        <v>9.9744213351224431</v>
      </c>
      <c r="X24" s="274"/>
      <c r="Y24" s="276" t="s">
        <v>22</v>
      </c>
      <c r="Z24" s="11"/>
      <c r="AA24" s="11"/>
      <c r="AB24" s="11"/>
      <c r="AC24" s="1"/>
      <c r="AD24" s="1"/>
    </row>
    <row r="25" spans="2:30" ht="18.75" customHeight="1" x14ac:dyDescent="0.15">
      <c r="B25" s="196"/>
      <c r="C25" s="277" t="s">
        <v>26</v>
      </c>
      <c r="D25" s="278"/>
      <c r="E25" s="278"/>
      <c r="F25" s="278"/>
      <c r="G25" s="278"/>
      <c r="H25" s="279"/>
      <c r="I25" s="280" t="s">
        <v>36</v>
      </c>
      <c r="J25" s="280"/>
      <c r="K25" s="280"/>
      <c r="L25" s="281">
        <f t="shared" si="1"/>
        <v>37.5</v>
      </c>
      <c r="M25" s="282"/>
      <c r="N25" s="278" t="s">
        <v>24</v>
      </c>
      <c r="O25" s="278"/>
      <c r="P25" s="278"/>
      <c r="Q25" s="278"/>
      <c r="R25" s="281"/>
      <c r="S25" s="281"/>
      <c r="T25" s="279"/>
      <c r="U25" s="279" t="s">
        <v>43</v>
      </c>
      <c r="V25" s="279"/>
      <c r="W25" s="281">
        <f>(7.194*L25)/29.81</f>
        <v>9.049815498154981</v>
      </c>
      <c r="X25" s="281"/>
      <c r="Y25" s="283" t="s">
        <v>22</v>
      </c>
      <c r="Z25" s="11"/>
      <c r="AA25" s="11"/>
      <c r="AB25" s="11"/>
      <c r="AC25" s="1"/>
      <c r="AD25" s="1"/>
    </row>
    <row r="26" spans="2:30" ht="18.75" customHeight="1" x14ac:dyDescent="0.15">
      <c r="B26" s="196"/>
      <c r="C26" s="196" t="s">
        <v>37</v>
      </c>
      <c r="D26" s="196"/>
      <c r="E26" s="196"/>
      <c r="F26" s="196"/>
      <c r="G26" s="196"/>
      <c r="H26" s="195"/>
      <c r="I26" s="258"/>
      <c r="J26" s="258"/>
      <c r="K26" s="258"/>
      <c r="L26" s="197"/>
      <c r="M26" s="197"/>
      <c r="N26" s="196"/>
      <c r="O26" s="196"/>
      <c r="P26" s="196"/>
      <c r="Q26" s="196"/>
      <c r="R26" s="284"/>
      <c r="S26" s="284"/>
      <c r="T26" s="195"/>
      <c r="U26" s="195"/>
      <c r="V26" s="195"/>
      <c r="W26" s="284"/>
      <c r="X26" s="284"/>
      <c r="Y26" s="195"/>
      <c r="Z26" s="11"/>
      <c r="AA26" s="11"/>
      <c r="AB26" s="11"/>
      <c r="AC26" s="1"/>
      <c r="AD26" s="1"/>
    </row>
    <row r="27" spans="2:30" ht="12" customHeight="1" x14ac:dyDescent="0.15">
      <c r="B27" s="196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255"/>
      <c r="X27" s="256"/>
      <c r="Y27" s="257"/>
      <c r="Z27" s="11"/>
      <c r="AA27" s="11"/>
      <c r="AB27" s="11"/>
      <c r="AC27" s="1"/>
      <c r="AD27" s="1"/>
    </row>
    <row r="28" spans="2:30" ht="18.75" customHeight="1" x14ac:dyDescent="0.15">
      <c r="B28" s="196"/>
      <c r="C28" s="198" t="s">
        <v>49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255"/>
      <c r="X28" s="256"/>
      <c r="Y28" s="257"/>
      <c r="Z28" s="11"/>
      <c r="AA28" s="11"/>
      <c r="AB28" s="11"/>
      <c r="AC28" s="1"/>
      <c r="AD28" s="1"/>
    </row>
    <row r="29" spans="2:30" ht="31.5" customHeight="1" x14ac:dyDescent="0.15">
      <c r="B29" s="196"/>
      <c r="C29" s="285" t="s">
        <v>4</v>
      </c>
      <c r="D29" s="286"/>
      <c r="E29" s="286"/>
      <c r="F29" s="286"/>
      <c r="G29" s="287"/>
      <c r="H29" s="288" t="s">
        <v>31</v>
      </c>
      <c r="I29" s="289"/>
      <c r="J29" s="289"/>
      <c r="K29" s="290"/>
      <c r="L29" s="288" t="s">
        <v>6</v>
      </c>
      <c r="M29" s="289"/>
      <c r="N29" s="289"/>
      <c r="O29" s="290"/>
      <c r="P29" s="288" t="s">
        <v>5</v>
      </c>
      <c r="Q29" s="289"/>
      <c r="R29" s="289"/>
      <c r="S29" s="290"/>
      <c r="T29" s="288" t="s">
        <v>7</v>
      </c>
      <c r="U29" s="289"/>
      <c r="V29" s="290"/>
      <c r="W29" s="291" t="s">
        <v>19</v>
      </c>
      <c r="X29" s="291"/>
      <c r="Y29" s="291"/>
      <c r="Z29" s="11"/>
      <c r="AA29" s="11"/>
      <c r="AB29" s="17" t="s">
        <v>44</v>
      </c>
      <c r="AC29" s="1"/>
      <c r="AD29" s="1"/>
    </row>
    <row r="30" spans="2:30" ht="18.75" customHeight="1" x14ac:dyDescent="0.15">
      <c r="B30" s="196"/>
      <c r="C30" s="292" t="s">
        <v>28</v>
      </c>
      <c r="D30" s="293"/>
      <c r="E30" s="293"/>
      <c r="F30" s="293"/>
      <c r="G30" s="294"/>
      <c r="H30" s="295">
        <f>W23</f>
        <v>16.392569607514258</v>
      </c>
      <c r="I30" s="267"/>
      <c r="J30" s="267"/>
      <c r="K30" s="296"/>
      <c r="L30" s="297">
        <v>100</v>
      </c>
      <c r="M30" s="267"/>
      <c r="N30" s="267"/>
      <c r="O30" s="296"/>
      <c r="P30" s="298">
        <v>90</v>
      </c>
      <c r="Q30" s="299"/>
      <c r="R30" s="299"/>
      <c r="S30" s="300"/>
      <c r="T30" s="301">
        <v>1</v>
      </c>
      <c r="U30" s="302"/>
      <c r="V30" s="303"/>
      <c r="W30" s="304">
        <f>AB30*AC30/P30*T30</f>
        <v>69.375436349404808</v>
      </c>
      <c r="X30" s="305"/>
      <c r="Y30" s="306"/>
      <c r="Z30" s="11"/>
      <c r="AA30" s="11"/>
      <c r="AB30" s="24">
        <f>(H30/1.65)*232+817</f>
        <v>3121.8946357232167</v>
      </c>
      <c r="AC30" s="25">
        <f>L30/50</f>
        <v>2</v>
      </c>
      <c r="AD30" s="1" t="s">
        <v>70</v>
      </c>
    </row>
    <row r="31" spans="2:30" ht="18.75" customHeight="1" x14ac:dyDescent="0.15">
      <c r="B31" s="196"/>
      <c r="C31" s="307" t="s">
        <v>38</v>
      </c>
      <c r="D31" s="308"/>
      <c r="E31" s="308"/>
      <c r="F31" s="308"/>
      <c r="G31" s="309"/>
      <c r="H31" s="310">
        <f t="shared" ref="H31:H32" si="2">W24</f>
        <v>9.9744213351224431</v>
      </c>
      <c r="I31" s="275"/>
      <c r="J31" s="275"/>
      <c r="K31" s="311"/>
      <c r="L31" s="312">
        <v>100</v>
      </c>
      <c r="M31" s="275"/>
      <c r="N31" s="275"/>
      <c r="O31" s="311"/>
      <c r="P31" s="231">
        <v>70</v>
      </c>
      <c r="Q31" s="232"/>
      <c r="R31" s="232"/>
      <c r="S31" s="313"/>
      <c r="T31" s="310">
        <v>0.5</v>
      </c>
      <c r="U31" s="274"/>
      <c r="V31" s="314"/>
      <c r="W31" s="315">
        <f t="shared" ref="W31:W32" si="3">AB31*AC31/P31*T31</f>
        <v>31.70662986795157</v>
      </c>
      <c r="X31" s="316"/>
      <c r="Y31" s="317"/>
      <c r="Z31" s="11"/>
      <c r="AA31" s="11"/>
      <c r="AB31" s="24">
        <f t="shared" ref="AB31:AB32" si="4">(H31/1.65)*232+817</f>
        <v>2219.4640907566099</v>
      </c>
      <c r="AC31" s="25">
        <f>L31/50</f>
        <v>2</v>
      </c>
      <c r="AD31" s="1" t="s">
        <v>70</v>
      </c>
    </row>
    <row r="32" spans="2:30" ht="18.75" customHeight="1" thickBot="1" x14ac:dyDescent="0.2">
      <c r="B32" s="196"/>
      <c r="C32" s="318" t="s">
        <v>29</v>
      </c>
      <c r="D32" s="319"/>
      <c r="E32" s="319"/>
      <c r="F32" s="319"/>
      <c r="G32" s="320"/>
      <c r="H32" s="321">
        <f t="shared" si="2"/>
        <v>9.049815498154981</v>
      </c>
      <c r="I32" s="322"/>
      <c r="J32" s="322"/>
      <c r="K32" s="323"/>
      <c r="L32" s="324">
        <v>100</v>
      </c>
      <c r="M32" s="322"/>
      <c r="N32" s="322"/>
      <c r="O32" s="323"/>
      <c r="P32" s="325">
        <v>90</v>
      </c>
      <c r="Q32" s="326"/>
      <c r="R32" s="326"/>
      <c r="S32" s="327"/>
      <c r="T32" s="321">
        <v>1</v>
      </c>
      <c r="U32" s="328"/>
      <c r="V32" s="329"/>
      <c r="W32" s="330">
        <f t="shared" si="3"/>
        <v>46.432420142383243</v>
      </c>
      <c r="X32" s="331"/>
      <c r="Y32" s="332"/>
      <c r="Z32" s="11"/>
      <c r="AA32" s="11"/>
      <c r="AB32" s="24">
        <f t="shared" si="4"/>
        <v>2089.4589064072461</v>
      </c>
      <c r="AC32" s="25">
        <f>L32/50</f>
        <v>2</v>
      </c>
      <c r="AD32" s="1" t="s">
        <v>70</v>
      </c>
    </row>
    <row r="33" spans="2:30" ht="28.5" customHeight="1" thickTop="1" x14ac:dyDescent="0.15">
      <c r="B33" s="196"/>
      <c r="C33" s="245" t="s">
        <v>41</v>
      </c>
      <c r="D33" s="245"/>
      <c r="E33" s="245"/>
      <c r="F33" s="245"/>
      <c r="G33" s="245"/>
      <c r="H33" s="245"/>
      <c r="I33" s="246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333"/>
      <c r="U33" s="251" t="s">
        <v>40</v>
      </c>
      <c r="V33" s="333"/>
      <c r="W33" s="334">
        <f>SUM(W30:Y32)</f>
        <v>147.51448635973964</v>
      </c>
      <c r="X33" s="335"/>
      <c r="Y33" s="336"/>
      <c r="Z33" s="11"/>
      <c r="AA33" s="11"/>
      <c r="AB33" s="11"/>
      <c r="AC33" s="1"/>
      <c r="AD33" s="16"/>
    </row>
    <row r="34" spans="2:30" ht="24.75" customHeight="1" x14ac:dyDescent="0.15">
      <c r="B34" s="196"/>
      <c r="C34" s="195" t="s">
        <v>32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255"/>
      <c r="X34" s="256"/>
      <c r="Y34" s="257"/>
      <c r="Z34" s="11"/>
      <c r="AA34" s="11"/>
      <c r="AB34" s="11"/>
      <c r="AC34" s="1"/>
      <c r="AD34" s="1"/>
    </row>
    <row r="35" spans="2:30" ht="18.75" customHeight="1" x14ac:dyDescent="0.15">
      <c r="B35" s="196"/>
      <c r="C35" s="337" t="s">
        <v>17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255"/>
      <c r="X35" s="256"/>
      <c r="Y35" s="257"/>
      <c r="Z35" s="11"/>
      <c r="AA35" s="11"/>
      <c r="AB35" s="18"/>
      <c r="AC35" s="1"/>
      <c r="AD35" s="1"/>
    </row>
    <row r="36" spans="2:30" ht="18.75" customHeight="1" x14ac:dyDescent="0.15">
      <c r="B36" s="196"/>
      <c r="C36" s="338" t="s">
        <v>14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255"/>
      <c r="X36" s="256"/>
      <c r="Y36" s="257"/>
      <c r="Z36" s="11"/>
      <c r="AA36" s="11"/>
      <c r="AB36" s="11"/>
      <c r="AC36" s="1"/>
      <c r="AD36" s="1"/>
    </row>
    <row r="37" spans="2:30" ht="18.75" customHeight="1" x14ac:dyDescent="0.15">
      <c r="B37" s="196"/>
      <c r="C37" s="196"/>
      <c r="D37" s="195" t="s">
        <v>64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1"/>
      <c r="X37" s="339"/>
      <c r="Y37" s="257"/>
      <c r="Z37" s="11"/>
      <c r="AA37" s="11"/>
      <c r="AB37" s="11"/>
      <c r="AC37" s="1"/>
      <c r="AD37" s="1"/>
    </row>
    <row r="38" spans="2:30" ht="19.5" customHeight="1" x14ac:dyDescent="0.15"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"/>
      <c r="AA38" s="1"/>
      <c r="AB38" s="1"/>
      <c r="AC38" s="1"/>
      <c r="AD38" s="1"/>
    </row>
    <row r="39" spans="2:30" ht="19.5" customHeight="1" x14ac:dyDescent="0.15">
      <c r="B39" s="191"/>
      <c r="C39" s="196" t="s">
        <v>8</v>
      </c>
      <c r="D39" s="196"/>
      <c r="E39" s="196"/>
      <c r="F39" s="196"/>
      <c r="G39" s="196"/>
      <c r="H39" s="196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"/>
      <c r="AA39" s="1"/>
      <c r="AB39" s="1"/>
      <c r="AC39" s="1"/>
      <c r="AD39" s="1"/>
    </row>
    <row r="40" spans="2:30" ht="19.5" customHeight="1" x14ac:dyDescent="0.15">
      <c r="B40" s="191"/>
      <c r="C40" s="340" t="s">
        <v>56</v>
      </c>
      <c r="D40" s="341" t="s">
        <v>55</v>
      </c>
      <c r="E40" s="341"/>
      <c r="F40" s="196"/>
      <c r="G40" s="196"/>
      <c r="H40" s="196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"/>
      <c r="AA40" s="12"/>
      <c r="AB40" s="1"/>
      <c r="AC40" s="1"/>
      <c r="AD40" s="1"/>
    </row>
    <row r="41" spans="2:30" ht="19.5" customHeight="1" x14ac:dyDescent="0.15">
      <c r="B41" s="191"/>
      <c r="C41" s="342" t="s">
        <v>57</v>
      </c>
      <c r="D41" s="343" t="s">
        <v>68</v>
      </c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1"/>
      <c r="AA41" s="12"/>
      <c r="AB41" s="1"/>
      <c r="AC41" s="1"/>
      <c r="AD41" s="1"/>
    </row>
    <row r="42" spans="2:30" ht="19.5" customHeight="1" x14ac:dyDescent="0.15">
      <c r="B42" s="192"/>
      <c r="C42" s="344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6"/>
      <c r="AA42" s="6"/>
      <c r="AB42" s="6"/>
    </row>
    <row r="43" spans="2:30" ht="19.5" customHeight="1" x14ac:dyDescent="0.15"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</row>
    <row r="44" spans="2:30" ht="19.5" customHeight="1" x14ac:dyDescent="0.15">
      <c r="B44" s="345"/>
      <c r="C44" s="345"/>
      <c r="D44" s="345"/>
      <c r="E44" s="345"/>
      <c r="F44" s="345"/>
      <c r="G44" s="345"/>
      <c r="H44" s="255"/>
      <c r="I44" s="345"/>
      <c r="J44" s="345"/>
      <c r="K44" s="345"/>
      <c r="L44" s="345"/>
      <c r="M44" s="345"/>
      <c r="N44" s="345"/>
      <c r="O44" s="346"/>
      <c r="P44" s="347"/>
      <c r="Q44" s="348" t="s">
        <v>53</v>
      </c>
      <c r="R44" s="349" t="s">
        <v>63</v>
      </c>
      <c r="S44" s="349"/>
      <c r="T44" s="349"/>
      <c r="U44" s="349"/>
      <c r="V44" s="349"/>
      <c r="W44" s="349"/>
      <c r="X44" s="349"/>
      <c r="Y44" s="349"/>
      <c r="Z44" s="1"/>
      <c r="AA44" s="1"/>
      <c r="AB44" s="21"/>
    </row>
    <row r="45" spans="2:30" ht="19.5" customHeight="1" x14ac:dyDescent="0.15">
      <c r="B45" s="345"/>
      <c r="C45" s="345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</row>
    <row r="46" spans="2:30" ht="19.5" customHeight="1" x14ac:dyDescent="0.15"/>
    <row r="47" spans="2:30" ht="19.5" customHeight="1" x14ac:dyDescent="0.15"/>
  </sheetData>
  <sheetProtection algorithmName="SHA-512" hashValue="aoezId/5HQbPESeT5KXi3cb2lc+VShgykeK8xIz+oGq3tO9MLHtUQM/yRpAOfdJS8AsRpjBK/LUV5E70/XNZtQ==" saltValue="UvfMdL8fyzTLrLfWqh6WNA==" spinCount="100000" sheet="1" objects="1" scenarios="1"/>
  <mergeCells count="116">
    <mergeCell ref="C4:H4"/>
    <mergeCell ref="I4:Y4"/>
    <mergeCell ref="C9:H9"/>
    <mergeCell ref="I9:K9"/>
    <mergeCell ref="L9:O9"/>
    <mergeCell ref="P9:R9"/>
    <mergeCell ref="S9:T9"/>
    <mergeCell ref="U9:V9"/>
    <mergeCell ref="W9:Y9"/>
    <mergeCell ref="W10:Y10"/>
    <mergeCell ref="C11:H11"/>
    <mergeCell ref="I11:K11"/>
    <mergeCell ref="L11:O11"/>
    <mergeCell ref="P11:R11"/>
    <mergeCell ref="S11:T11"/>
    <mergeCell ref="U11:V11"/>
    <mergeCell ref="W11:Y11"/>
    <mergeCell ref="C10:H10"/>
    <mergeCell ref="I10:K10"/>
    <mergeCell ref="L10:O10"/>
    <mergeCell ref="P10:R10"/>
    <mergeCell ref="S10:T10"/>
    <mergeCell ref="U10:V10"/>
    <mergeCell ref="W12:Y12"/>
    <mergeCell ref="C13:H13"/>
    <mergeCell ref="I13:K13"/>
    <mergeCell ref="L13:O13"/>
    <mergeCell ref="P13:R13"/>
    <mergeCell ref="S13:T13"/>
    <mergeCell ref="U13:V13"/>
    <mergeCell ref="W13:Y13"/>
    <mergeCell ref="C12:H12"/>
    <mergeCell ref="I12:K12"/>
    <mergeCell ref="L12:O12"/>
    <mergeCell ref="P12:R12"/>
    <mergeCell ref="S12:T12"/>
    <mergeCell ref="U12:V12"/>
    <mergeCell ref="W14:Y14"/>
    <mergeCell ref="C15:H15"/>
    <mergeCell ref="I15:K15"/>
    <mergeCell ref="L15:O15"/>
    <mergeCell ref="P15:R15"/>
    <mergeCell ref="S15:T15"/>
    <mergeCell ref="U15:V15"/>
    <mergeCell ref="W15:Y15"/>
    <mergeCell ref="C14:H14"/>
    <mergeCell ref="I14:K14"/>
    <mergeCell ref="L14:O14"/>
    <mergeCell ref="P14:R14"/>
    <mergeCell ref="S14:T14"/>
    <mergeCell ref="U14:V14"/>
    <mergeCell ref="W16:Y16"/>
    <mergeCell ref="C17:H17"/>
    <mergeCell ref="I17:K17"/>
    <mergeCell ref="L17:O17"/>
    <mergeCell ref="P17:R17"/>
    <mergeCell ref="S17:T17"/>
    <mergeCell ref="U17:V17"/>
    <mergeCell ref="W17:Y17"/>
    <mergeCell ref="C16:H16"/>
    <mergeCell ref="I16:K16"/>
    <mergeCell ref="L16:O16"/>
    <mergeCell ref="P16:R16"/>
    <mergeCell ref="S16:T16"/>
    <mergeCell ref="U16:V16"/>
    <mergeCell ref="W18:Y18"/>
    <mergeCell ref="C19:I19"/>
    <mergeCell ref="J19:L19"/>
    <mergeCell ref="W19:Y19"/>
    <mergeCell ref="I23:K23"/>
    <mergeCell ref="L23:M23"/>
    <mergeCell ref="R23:S23"/>
    <mergeCell ref="W23:X23"/>
    <mergeCell ref="C18:H18"/>
    <mergeCell ref="I18:K18"/>
    <mergeCell ref="L18:O18"/>
    <mergeCell ref="P18:R18"/>
    <mergeCell ref="S18:T18"/>
    <mergeCell ref="U18:V18"/>
    <mergeCell ref="H29:K29"/>
    <mergeCell ref="L29:O29"/>
    <mergeCell ref="P29:S29"/>
    <mergeCell ref="T29:V29"/>
    <mergeCell ref="W29:Y29"/>
    <mergeCell ref="I24:K24"/>
    <mergeCell ref="L24:M24"/>
    <mergeCell ref="R24:S24"/>
    <mergeCell ref="W24:X24"/>
    <mergeCell ref="I25:K25"/>
    <mergeCell ref="L25:M25"/>
    <mergeCell ref="R25:S25"/>
    <mergeCell ref="W25:X25"/>
    <mergeCell ref="C33:I33"/>
    <mergeCell ref="W33:Y33"/>
    <mergeCell ref="D41:Y42"/>
    <mergeCell ref="R44:Y44"/>
    <mergeCell ref="S22:U22"/>
    <mergeCell ref="C32:G32"/>
    <mergeCell ref="H32:K32"/>
    <mergeCell ref="L32:O32"/>
    <mergeCell ref="P32:S32"/>
    <mergeCell ref="T32:V32"/>
    <mergeCell ref="W32:Y32"/>
    <mergeCell ref="C31:G31"/>
    <mergeCell ref="H31:K31"/>
    <mergeCell ref="L31:O31"/>
    <mergeCell ref="P31:S31"/>
    <mergeCell ref="T31:V31"/>
    <mergeCell ref="W31:Y31"/>
    <mergeCell ref="C30:G30"/>
    <mergeCell ref="H30:K30"/>
    <mergeCell ref="L30:O30"/>
    <mergeCell ref="P30:S30"/>
    <mergeCell ref="T30:V30"/>
    <mergeCell ref="W30:Y30"/>
    <mergeCell ref="C29:G29"/>
  </mergeCells>
  <phoneticPr fontId="2"/>
  <dataValidations count="3">
    <dataValidation type="list" allowBlank="1" showInputMessage="1" showErrorMessage="1" sqref="L10:L18" xr:uid="{00000000-0002-0000-0100-000000000000}">
      <formula1>$AB$10:$AB$12</formula1>
    </dataValidation>
    <dataValidation type="list" allowBlank="1" showInputMessage="1" showErrorMessage="1" sqref="P10:R18" xr:uid="{00000000-0002-0000-0100-000001000000}">
      <formula1>$AB$16:$AB$18</formula1>
    </dataValidation>
    <dataValidation type="list" allowBlank="1" showInputMessage="1" showErrorMessage="1" sqref="P30:S32" xr:uid="{00000000-0002-0000-0100-000002000000}">
      <formula1>"(選択),90,70"</formula1>
    </dataValidation>
  </dataValidation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検討書</vt:lpstr>
      <vt:lpstr>記入例 </vt:lpstr>
      <vt:lpstr>Sheet2</vt:lpstr>
      <vt:lpstr>Sheet3</vt:lpstr>
      <vt:lpstr>'記入例 '!Print_Area</vt:lpstr>
      <vt:lpstr>検討書!Print_Area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柳原　耕二</dc:creator>
  <cp:lastModifiedBy>柳原　耕二</cp:lastModifiedBy>
  <cp:lastPrinted>2023-03-22T01:58:35Z</cp:lastPrinted>
  <dcterms:created xsi:type="dcterms:W3CDTF">2021-11-11T00:45:51Z</dcterms:created>
  <dcterms:modified xsi:type="dcterms:W3CDTF">2025-08-28T01:47:20Z</dcterms:modified>
</cp:coreProperties>
</file>