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-yanagihara\Desktop\自作excelファイル\"/>
    </mc:Choice>
  </mc:AlternateContent>
  <xr:revisionPtr revIDLastSave="0" documentId="13_ncr:1_{4B024E95-A453-40D3-B3E8-74EAC22D9746}" xr6:coauthVersionLast="47" xr6:coauthVersionMax="47" xr10:uidLastSave="{00000000-0000-0000-0000-000000000000}"/>
  <bookViews>
    <workbookView xWindow="38340" yWindow="-60" windowWidth="28920" windowHeight="17400" xr2:uid="{00000000-000D-0000-FFFF-FFFF00000000}"/>
  </bookViews>
  <sheets>
    <sheet name="検討書" sheetId="6" r:id="rId1"/>
    <sheet name="入力例 (売電なし) " sheetId="15" r:id="rId2"/>
    <sheet name="入力例 (余剰売電)" sheetId="13" r:id="rId3"/>
    <sheet name="入力例 (全量売電)" sheetId="14" r:id="rId4"/>
    <sheet name="Sheet2" sheetId="2" r:id="rId5"/>
    <sheet name="Sheet3" sheetId="3" r:id="rId6"/>
  </sheets>
  <definedNames>
    <definedName name="_xlnm.Print_Area" localSheetId="0">検討書!$B$2:$X$44</definedName>
    <definedName name="_xlnm.Print_Area" localSheetId="3">'入力例 (全量売電)'!$B$2:$X$44</definedName>
    <definedName name="_xlnm.Print_Area" localSheetId="1">'入力例 (売電なし) '!$B$2:$X$44</definedName>
    <definedName name="_xlnm.Print_Area" localSheetId="2">'入力例 (余剰売電)'!$B$2:$X$44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1" i="15" l="1"/>
  <c r="O41" i="15" s="1"/>
  <c r="AE41" i="15"/>
  <c r="AE38" i="15"/>
  <c r="AF38" i="15" s="1"/>
  <c r="O38" i="15" s="1"/>
  <c r="AE37" i="15"/>
  <c r="AF37" i="15" s="1"/>
  <c r="O37" i="15" s="1"/>
  <c r="AB36" i="15"/>
  <c r="AA36" i="15"/>
  <c r="AB35" i="15"/>
  <c r="AA35" i="15"/>
  <c r="AB34" i="15"/>
  <c r="AA34" i="15"/>
  <c r="O42" i="15" l="1"/>
  <c r="AE43" i="15" s="1"/>
  <c r="AF43" i="15" s="1"/>
  <c r="I33" i="15" s="1"/>
  <c r="O39" i="15"/>
  <c r="AE40" i="15" s="1"/>
  <c r="AF40" i="15" s="1"/>
  <c r="AE32" i="15"/>
  <c r="AE33" i="15" s="1"/>
  <c r="E33" i="15" s="1"/>
  <c r="AF32" i="15"/>
  <c r="AF33" i="15" s="1"/>
  <c r="L33" i="15" s="1"/>
  <c r="AE44" i="15" l="1"/>
  <c r="O44" i="15" s="1"/>
  <c r="S40" i="15"/>
  <c r="O40" i="15"/>
  <c r="B33" i="15"/>
  <c r="V43" i="15"/>
  <c r="S43" i="15"/>
  <c r="O43" i="15"/>
  <c r="AE38" i="14" l="1"/>
  <c r="AF38" i="14" s="1"/>
  <c r="O38" i="14" s="1"/>
  <c r="AE37" i="14"/>
  <c r="AF37" i="14" s="1"/>
  <c r="O37" i="14" s="1"/>
  <c r="AB36" i="14"/>
  <c r="AA36" i="14"/>
  <c r="AB35" i="14"/>
  <c r="AA35" i="14"/>
  <c r="AB34" i="14"/>
  <c r="AA34" i="14"/>
  <c r="L33" i="14"/>
  <c r="I33" i="14"/>
  <c r="M20" i="14"/>
  <c r="AE41" i="14" s="1"/>
  <c r="AF41" i="14" s="1"/>
  <c r="O41" i="14" s="1"/>
  <c r="AE41" i="13"/>
  <c r="AF41" i="13" s="1"/>
  <c r="O41" i="13" s="1"/>
  <c r="AE38" i="13"/>
  <c r="AF38" i="13" s="1"/>
  <c r="O38" i="13" s="1"/>
  <c r="AE37" i="13"/>
  <c r="AF37" i="13" s="1"/>
  <c r="O37" i="13" s="1"/>
  <c r="AB36" i="13"/>
  <c r="AA36" i="13"/>
  <c r="AB35" i="13"/>
  <c r="AA35" i="13"/>
  <c r="AB34" i="13"/>
  <c r="AA34" i="13"/>
  <c r="L33" i="13"/>
  <c r="I33" i="13"/>
  <c r="AE41" i="6"/>
  <c r="AF41" i="6" s="1"/>
  <c r="O41" i="6" s="1"/>
  <c r="AE38" i="6"/>
  <c r="AF38" i="6" s="1"/>
  <c r="O38" i="6" s="1"/>
  <c r="AE37" i="6"/>
  <c r="AF37" i="6" s="1"/>
  <c r="O37" i="6" s="1"/>
  <c r="AF32" i="14" l="1"/>
  <c r="AF33" i="14" s="1"/>
  <c r="AE32" i="14"/>
  <c r="AE33" i="14" s="1"/>
  <c r="E33" i="14" s="1"/>
  <c r="O42" i="14"/>
  <c r="AE43" i="14" s="1"/>
  <c r="AF43" i="14" s="1"/>
  <c r="O39" i="14"/>
  <c r="AE40" i="14" s="1"/>
  <c r="AF40" i="14" s="1"/>
  <c r="AF32" i="13"/>
  <c r="AF33" i="13" s="1"/>
  <c r="O42" i="13"/>
  <c r="AE43" i="13" s="1"/>
  <c r="AF43" i="13" s="1"/>
  <c r="O39" i="13"/>
  <c r="AE40" i="13" s="1"/>
  <c r="AF40" i="13" s="1"/>
  <c r="AE32" i="13"/>
  <c r="AE33" i="13" s="1"/>
  <c r="E33" i="13" s="1"/>
  <c r="O39" i="6"/>
  <c r="AE40" i="6" s="1"/>
  <c r="AE32" i="6"/>
  <c r="AF32" i="6"/>
  <c r="O42" i="6"/>
  <c r="AE43" i="6" s="1"/>
  <c r="O40" i="14" l="1"/>
  <c r="B33" i="14"/>
  <c r="AE44" i="14"/>
  <c r="O44" i="14" s="1"/>
  <c r="S40" i="14"/>
  <c r="V43" i="14"/>
  <c r="O43" i="14"/>
  <c r="S43" i="14"/>
  <c r="AE44" i="13"/>
  <c r="O44" i="13" s="1"/>
  <c r="S40" i="13"/>
  <c r="O40" i="13"/>
  <c r="B33" i="13"/>
  <c r="V43" i="13"/>
  <c r="S43" i="13"/>
  <c r="O43" i="13"/>
  <c r="AE33" i="6"/>
  <c r="E33" i="6" s="1"/>
  <c r="AF33" i="6"/>
  <c r="L33" i="6" s="1"/>
  <c r="AA36" i="6" l="1"/>
  <c r="AA35" i="6"/>
  <c r="AA34" i="6"/>
  <c r="AB36" i="6"/>
  <c r="AB35" i="6"/>
  <c r="AB34" i="6"/>
  <c r="AF43" i="6" l="1"/>
  <c r="I33" i="6" l="1"/>
  <c r="V43" i="6"/>
  <c r="O43" i="6"/>
  <c r="S43" i="6"/>
  <c r="AF40" i="6"/>
  <c r="O40" i="6" s="1"/>
  <c r="AE44" i="6" l="1"/>
  <c r="O44" i="6" s="1"/>
  <c r="B33" i="6"/>
  <c r="S40" i="6"/>
</calcChain>
</file>

<file path=xl/sharedStrings.xml><?xml version="1.0" encoding="utf-8"?>
<sst xmlns="http://schemas.openxmlformats.org/spreadsheetml/2006/main" count="344" uniqueCount="90">
  <si>
    <t>2（ダイニング）</t>
  </si>
  <si>
    <t>1（リビング）</t>
    <phoneticPr fontId="2"/>
  </si>
  <si>
    <t>3（台所）</t>
    <rPh sb="2" eb="4">
      <t>ダイドコロ</t>
    </rPh>
    <phoneticPr fontId="2"/>
  </si>
  <si>
    <t>LED</t>
    <phoneticPr fontId="2"/>
  </si>
  <si>
    <t>白熱灯以外</t>
    <rPh sb="0" eb="3">
      <t>ハクネツトウ</t>
    </rPh>
    <rPh sb="3" eb="5">
      <t>イガイ</t>
    </rPh>
    <phoneticPr fontId="2"/>
  </si>
  <si>
    <t>□</t>
  </si>
  <si>
    <t>余剰売電</t>
    <rPh sb="0" eb="2">
      <t>ヨジョウ</t>
    </rPh>
    <rPh sb="2" eb="4">
      <t>バイデン</t>
    </rPh>
    <phoneticPr fontId="2"/>
  </si>
  <si>
    <t>②一次エネルギー消費量計算結果の入力</t>
    <rPh sb="1" eb="3">
      <t>イチジ</t>
    </rPh>
    <rPh sb="8" eb="11">
      <t>ショウヒリョウ</t>
    </rPh>
    <rPh sb="11" eb="13">
      <t>ケイサン</t>
    </rPh>
    <rPh sb="13" eb="15">
      <t>ケッカ</t>
    </rPh>
    <rPh sb="16" eb="18">
      <t>ニュウリョク</t>
    </rPh>
    <phoneticPr fontId="2"/>
  </si>
  <si>
    <t>空調設備</t>
    <rPh sb="0" eb="2">
      <t>クウチョウ</t>
    </rPh>
    <rPh sb="2" eb="4">
      <t>セツビ</t>
    </rPh>
    <phoneticPr fontId="2"/>
  </si>
  <si>
    <r>
      <t>一次エネルギー消費量</t>
    </r>
    <r>
      <rPr>
        <sz val="9"/>
        <color theme="1"/>
        <rFont val="HG丸ｺﾞｼｯｸM-PRO"/>
        <family val="3"/>
        <charset val="128"/>
      </rPr>
      <t>［GJ/年]</t>
    </r>
    <rPh sb="0" eb="2">
      <t>イチジ</t>
    </rPh>
    <rPh sb="7" eb="10">
      <t>ショウヒリョウ</t>
    </rPh>
    <rPh sb="14" eb="15">
      <t>ネン</t>
    </rPh>
    <phoneticPr fontId="2"/>
  </si>
  <si>
    <t>設計値</t>
    <rPh sb="0" eb="3">
      <t>セッケイチ</t>
    </rPh>
    <phoneticPr fontId="2"/>
  </si>
  <si>
    <t>基準値</t>
    <rPh sb="0" eb="3">
      <t>キジュンチ</t>
    </rPh>
    <phoneticPr fontId="2"/>
  </si>
  <si>
    <t>換気設備</t>
    <rPh sb="0" eb="2">
      <t>カンキ</t>
    </rPh>
    <rPh sb="2" eb="4">
      <t>セツビ</t>
    </rPh>
    <phoneticPr fontId="2"/>
  </si>
  <si>
    <t>証明設備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</si>
  <si>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</si>
  <si>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</si>
  <si>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r>
      <t>太陽光発電</t>
    </r>
    <r>
      <rPr>
        <sz val="9"/>
        <color theme="1"/>
        <rFont val="HG丸ｺﾞｼｯｸM-PRO"/>
        <family val="3"/>
        <charset val="128"/>
      </rPr>
      <t>(PV)</t>
    </r>
    <rPh sb="0" eb="3">
      <t>タイヨウコウ</t>
    </rPh>
    <rPh sb="3" eb="5">
      <t>ハツデン</t>
    </rPh>
    <phoneticPr fontId="2"/>
  </si>
  <si>
    <t>コージェネレーション設備(CGS)</t>
    <rPh sb="10" eb="12">
      <t>セツビ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</si>
  <si>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</si>
  <si>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</si>
  <si>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PV及びCGSを対象とする場合</t>
    <rPh sb="2" eb="3">
      <t>オヨ</t>
    </rPh>
    <rPh sb="8" eb="10">
      <t>タイショウ</t>
    </rPh>
    <rPh sb="13" eb="15">
      <t>バアイ</t>
    </rPh>
    <phoneticPr fontId="2"/>
  </si>
  <si>
    <t>CGSを対象とする場合</t>
    <phoneticPr fontId="2"/>
  </si>
  <si>
    <t>売電なし</t>
    <rPh sb="0" eb="2">
      <t>バイデン</t>
    </rPh>
    <phoneticPr fontId="2"/>
  </si>
  <si>
    <t>③BELS評価書表示</t>
    <rPh sb="5" eb="8">
      <t>ヒョウカショ</t>
    </rPh>
    <rPh sb="8" eb="10">
      <t>ヒョウジ</t>
    </rPh>
    <phoneticPr fontId="2"/>
  </si>
  <si>
    <t>エネルギー消費性能</t>
    <rPh sb="5" eb="7">
      <t>ショウヒ</t>
    </rPh>
    <rPh sb="7" eb="9">
      <t>セイノウ</t>
    </rPh>
    <phoneticPr fontId="2"/>
  </si>
  <si>
    <t>再エネなし</t>
    <rPh sb="0" eb="1">
      <t>サイ</t>
    </rPh>
    <phoneticPr fontId="2"/>
  </si>
  <si>
    <t>削減率</t>
    <rPh sb="0" eb="2">
      <t>サクゲン</t>
    </rPh>
    <rPh sb="2" eb="3">
      <t>リツ</t>
    </rPh>
    <phoneticPr fontId="2"/>
  </si>
  <si>
    <t>BEI値</t>
    <rPh sb="3" eb="4">
      <t>チ</t>
    </rPh>
    <phoneticPr fontId="2"/>
  </si>
  <si>
    <r>
      <rPr>
        <b/>
        <sz val="11"/>
        <color theme="0"/>
        <rFont val="HG丸ｺﾞｼｯｸM-PRO"/>
        <family val="3"/>
        <charset val="128"/>
      </rPr>
      <t>再エネあり</t>
    </r>
    <r>
      <rPr>
        <b/>
        <sz val="10"/>
        <color theme="0"/>
        <rFont val="HG丸ｺﾞｼｯｸM-PRO"/>
        <family val="3"/>
        <charset val="128"/>
      </rPr>
      <t xml:space="preserve">
</t>
    </r>
    <r>
      <rPr>
        <b/>
        <sz val="9"/>
        <color theme="0"/>
        <rFont val="HG丸ｺﾞｼｯｸM-PRO"/>
        <family val="3"/>
        <charset val="128"/>
      </rPr>
      <t>（自家消費分+売電分）</t>
    </r>
    <rPh sb="0" eb="1">
      <t>サイ</t>
    </rPh>
    <rPh sb="7" eb="9">
      <t>ジカ</t>
    </rPh>
    <rPh sb="9" eb="11">
      <t>ショウヒ</t>
    </rPh>
    <rPh sb="11" eb="12">
      <t>ブン</t>
    </rPh>
    <rPh sb="13" eb="15">
      <t>バイデン</t>
    </rPh>
    <rPh sb="15" eb="16">
      <t>ブン</t>
    </rPh>
    <phoneticPr fontId="2"/>
  </si>
  <si>
    <t>特記事項</t>
    <rPh sb="0" eb="2">
      <t>トッキ</t>
    </rPh>
    <rPh sb="2" eb="4">
      <t>ジコウ</t>
    </rPh>
    <phoneticPr fontId="2"/>
  </si>
  <si>
    <t>エネルギー削減量（その他除く）</t>
    <rPh sb="5" eb="7">
      <t>サクゲン</t>
    </rPh>
    <rPh sb="7" eb="8">
      <t>リョウ</t>
    </rPh>
    <rPh sb="11" eb="12">
      <t>タ</t>
    </rPh>
    <rPh sb="12" eb="13">
      <t>ノゾ</t>
    </rPh>
    <phoneticPr fontId="2"/>
  </si>
  <si>
    <t>再生可能エネルギーを除いた設計一次エネルギー消費量
の基準一次エネルギー消費量からの削減率</t>
    <rPh sb="0" eb="2">
      <t>サイセイ</t>
    </rPh>
    <rPh sb="2" eb="4">
      <t>カノウ</t>
    </rPh>
    <rPh sb="10" eb="11">
      <t>ノゾ</t>
    </rPh>
    <rPh sb="13" eb="15">
      <t>セッケイ</t>
    </rPh>
    <rPh sb="15" eb="17">
      <t>イチジ</t>
    </rPh>
    <rPh sb="22" eb="25">
      <t>ショウヒリョウ</t>
    </rPh>
    <rPh sb="27" eb="29">
      <t>キジュン</t>
    </rPh>
    <rPh sb="29" eb="31">
      <t>イチジ</t>
    </rPh>
    <rPh sb="36" eb="39">
      <t>ショウヒリョウ</t>
    </rPh>
    <rPh sb="42" eb="44">
      <t>サクゲン</t>
    </rPh>
    <rPh sb="44" eb="45">
      <t>リツ</t>
    </rPh>
    <phoneticPr fontId="2"/>
  </si>
  <si>
    <t>エネルギー削減量（再エネ、その他除く）</t>
    <rPh sb="5" eb="7">
      <t>サクゲン</t>
    </rPh>
    <rPh sb="7" eb="8">
      <t>リョウ</t>
    </rPh>
    <rPh sb="9" eb="10">
      <t>サイ</t>
    </rPh>
    <rPh sb="15" eb="16">
      <t>タ</t>
    </rPh>
    <rPh sb="16" eb="17">
      <t>ノゾ</t>
    </rPh>
    <phoneticPr fontId="2"/>
  </si>
  <si>
    <t>再生可能エネルギーを加えた設計一次エネルギー消費量
の基準一次エネルギー消費量からの削減率</t>
    <rPh sb="0" eb="2">
      <t>サイセイ</t>
    </rPh>
    <rPh sb="2" eb="4">
      <t>カノウ</t>
    </rPh>
    <rPh sb="10" eb="11">
      <t>クワ</t>
    </rPh>
    <rPh sb="13" eb="15">
      <t>セッケイ</t>
    </rPh>
    <rPh sb="15" eb="17">
      <t>イチジ</t>
    </rPh>
    <rPh sb="22" eb="25">
      <t>ショウヒリョウ</t>
    </rPh>
    <rPh sb="27" eb="29">
      <t>キジュン</t>
    </rPh>
    <rPh sb="29" eb="31">
      <t>イチジ</t>
    </rPh>
    <rPh sb="36" eb="39">
      <t>ショウヒリョウ</t>
    </rPh>
    <rPh sb="42" eb="44">
      <t>サクゲン</t>
    </rPh>
    <rPh sb="44" eb="45">
      <t>リツ</t>
    </rPh>
    <phoneticPr fontId="2"/>
  </si>
  <si>
    <t>設計一次エネ消費量（再エネ、その他除く）</t>
    <rPh sb="0" eb="2">
      <t>セッケイ</t>
    </rPh>
    <rPh sb="2" eb="4">
      <t>イチジ</t>
    </rPh>
    <rPh sb="6" eb="9">
      <t>ショウヒリョウ</t>
    </rPh>
    <rPh sb="10" eb="11">
      <t>サイ</t>
    </rPh>
    <rPh sb="16" eb="17">
      <t>タ</t>
    </rPh>
    <rPh sb="17" eb="18">
      <t>ノゾ</t>
    </rPh>
    <phoneticPr fontId="2"/>
  </si>
  <si>
    <t>設計一次エネ消費量（その他除く）</t>
    <rPh sb="0" eb="2">
      <t>セッケイ</t>
    </rPh>
    <rPh sb="2" eb="4">
      <t>イチジ</t>
    </rPh>
    <rPh sb="6" eb="9">
      <t>ショウヒリョウ</t>
    </rPh>
    <rPh sb="12" eb="13">
      <t>タ</t>
    </rPh>
    <rPh sb="13" eb="14">
      <t>ノゾ</t>
    </rPh>
    <phoneticPr fontId="2"/>
  </si>
  <si>
    <t>50%
以上</t>
    <rPh sb="4" eb="6">
      <t>イジョウ</t>
    </rPh>
    <phoneticPr fontId="2"/>
  </si>
  <si>
    <t>100%
以上</t>
    <rPh sb="5" eb="7">
      <t>イジョウ</t>
    </rPh>
    <phoneticPr fontId="2"/>
  </si>
  <si>
    <t>75％
以上</t>
    <rPh sb="4" eb="6">
      <t>イジョウ</t>
    </rPh>
    <phoneticPr fontId="2"/>
  </si>
  <si>
    <t>ZEBマークに関する事項</t>
    <rPh sb="7" eb="8">
      <t>カン</t>
    </rPh>
    <rPh sb="10" eb="12">
      <t>ジコウ</t>
    </rPh>
    <phoneticPr fontId="2"/>
  </si>
  <si>
    <t>①</t>
    <phoneticPr fontId="2"/>
  </si>
  <si>
    <t>②</t>
    <phoneticPr fontId="2"/>
  </si>
  <si>
    <t>③</t>
    <phoneticPr fontId="2"/>
  </si>
  <si>
    <t>■</t>
  </si>
  <si>
    <t>設計者氏名</t>
    <rPh sb="0" eb="2">
      <t>セッケイ</t>
    </rPh>
    <rPh sb="2" eb="3">
      <t>シャ</t>
    </rPh>
    <rPh sb="3" eb="5">
      <t>シメイ</t>
    </rPh>
    <phoneticPr fontId="2"/>
  </si>
  <si>
    <t>建築物名称</t>
    <rPh sb="0" eb="5">
      <t>ケンチクブツメイショウ</t>
    </rPh>
    <phoneticPr fontId="2"/>
  </si>
  <si>
    <r>
      <rPr>
        <b/>
        <sz val="11"/>
        <color theme="0"/>
        <rFont val="HG丸ｺﾞｼｯｸM-PRO"/>
        <family val="3"/>
        <charset val="128"/>
      </rPr>
      <t>再エネあり</t>
    </r>
    <r>
      <rPr>
        <b/>
        <sz val="10"/>
        <color theme="0"/>
        <rFont val="HG丸ｺﾞｼｯｸM-PRO"/>
        <family val="3"/>
        <charset val="128"/>
      </rPr>
      <t xml:space="preserve">
</t>
    </r>
    <r>
      <rPr>
        <b/>
        <sz val="9"/>
        <color theme="0"/>
        <rFont val="HG丸ｺﾞｼｯｸM-PRO"/>
        <family val="3"/>
        <charset val="128"/>
      </rPr>
      <t>（自家消費分）</t>
    </r>
    <rPh sb="0" eb="1">
      <t>サイ</t>
    </rPh>
    <rPh sb="7" eb="9">
      <t>ジカ</t>
    </rPh>
    <rPh sb="9" eb="11">
      <t>ショウヒ</t>
    </rPh>
    <rPh sb="11" eb="12">
      <t>ブン</t>
    </rPh>
    <phoneticPr fontId="2"/>
  </si>
  <si>
    <t>―</t>
    <phoneticPr fontId="2"/>
  </si>
  <si>
    <t>①太陽光発電設備の売電に関する情報</t>
    <rPh sb="1" eb="4">
      <t>タイヨウコウ</t>
    </rPh>
    <rPh sb="4" eb="6">
      <t>ハツデン</t>
    </rPh>
    <rPh sb="6" eb="8">
      <t>セツビ</t>
    </rPh>
    <rPh sb="9" eb="11">
      <t>バイデン</t>
    </rPh>
    <rPh sb="12" eb="13">
      <t>カン</t>
    </rPh>
    <rPh sb="15" eb="17">
      <t>ジョウホウ</t>
    </rPh>
    <phoneticPr fontId="2"/>
  </si>
  <si>
    <t>基準一次エネ消費量（その他除く）</t>
    <rPh sb="0" eb="2">
      <t>キジュン</t>
    </rPh>
    <rPh sb="2" eb="4">
      <t>イチジ</t>
    </rPh>
    <rPh sb="6" eb="9">
      <t>ショウヒリョウ</t>
    </rPh>
    <rPh sb="12" eb="13">
      <t>タ</t>
    </rPh>
    <rPh sb="13" eb="14">
      <t>ノゾ</t>
    </rPh>
    <phoneticPr fontId="2"/>
  </si>
  <si>
    <t>①-②</t>
    <phoneticPr fontId="2"/>
  </si>
  <si>
    <t>（①-②）/①=</t>
    <phoneticPr fontId="2"/>
  </si>
  <si>
    <t>①-③</t>
    <phoneticPr fontId="2"/>
  </si>
  <si>
    <t>（①-③）/①=</t>
    <phoneticPr fontId="2"/>
  </si>
  <si>
    <t>（計算結果より）</t>
    <rPh sb="1" eb="3">
      <t>ケイサン</t>
    </rPh>
    <rPh sb="3" eb="5">
      <t>ケッカ</t>
    </rPh>
    <phoneticPr fontId="2"/>
  </si>
  <si>
    <t>←計算結果通り(－)入力してください</t>
    <rPh sb="1" eb="3">
      <t>ケイサン</t>
    </rPh>
    <rPh sb="3" eb="5">
      <t>ケッカ</t>
    </rPh>
    <rPh sb="5" eb="6">
      <t>ドオ</t>
    </rPh>
    <rPh sb="10" eb="12">
      <t>ニュウリョク</t>
    </rPh>
    <phoneticPr fontId="2"/>
  </si>
  <si>
    <t>（切り上げ）</t>
    <rPh sb="1" eb="2">
      <t>キ</t>
    </rPh>
    <rPh sb="3" eb="4">
      <t>ア</t>
    </rPh>
    <phoneticPr fontId="2"/>
  </si>
  <si>
    <t>（切り下げ）</t>
    <rPh sb="1" eb="2">
      <t>キ</t>
    </rPh>
    <rPh sb="3" eb="4">
      <t>サ</t>
    </rPh>
    <phoneticPr fontId="2"/>
  </si>
  <si>
    <r>
      <t xml:space="preserve">BEI値
</t>
    </r>
    <r>
      <rPr>
        <sz val="9"/>
        <color theme="1"/>
        <rFont val="HG丸ｺﾞｼｯｸM-PRO"/>
        <family val="3"/>
        <charset val="128"/>
      </rPr>
      <t>(再エネなし)</t>
    </r>
    <r>
      <rPr>
        <sz val="11"/>
        <color theme="1"/>
        <rFont val="HG丸ｺﾞｼｯｸM-PRO"/>
        <family val="3"/>
        <charset val="128"/>
      </rPr>
      <t xml:space="preserve">
②/①</t>
    </r>
    <rPh sb="3" eb="4">
      <t>チ</t>
    </rPh>
    <rPh sb="6" eb="7">
      <t>サイ</t>
    </rPh>
    <phoneticPr fontId="2"/>
  </si>
  <si>
    <r>
      <t xml:space="preserve">BEI値
</t>
    </r>
    <r>
      <rPr>
        <sz val="9"/>
        <color theme="1"/>
        <rFont val="HG丸ｺﾞｼｯｸM-PRO"/>
        <family val="3"/>
        <charset val="128"/>
      </rPr>
      <t>(再エネあり)</t>
    </r>
    <r>
      <rPr>
        <sz val="11"/>
        <color theme="1"/>
        <rFont val="HG丸ｺﾞｼｯｸM-PRO"/>
        <family val="3"/>
        <charset val="128"/>
      </rPr>
      <t xml:space="preserve">
③/①</t>
    </r>
    <rPh sb="3" eb="4">
      <t>チ</t>
    </rPh>
    <rPh sb="6" eb="7">
      <t>サイ</t>
    </rPh>
    <phoneticPr fontId="2"/>
  </si>
  <si>
    <r>
      <t>※この計算書は、太陽光発電設備の設置がある場合に提出してください。</t>
    </r>
    <r>
      <rPr>
        <sz val="10"/>
        <color rgb="FFC00000"/>
        <rFont val="HG丸ｺﾞｼｯｸM-PRO"/>
        <family val="3"/>
        <charset val="128"/>
      </rPr>
      <t>設置がないときは提出不要です。</t>
    </r>
    <rPh sb="3" eb="6">
      <t>ケイサンショ</t>
    </rPh>
    <rPh sb="8" eb="11">
      <t>タイヨウコウ</t>
    </rPh>
    <rPh sb="11" eb="13">
      <t>ハツデン</t>
    </rPh>
    <rPh sb="13" eb="15">
      <t>セツビ</t>
    </rPh>
    <rPh sb="16" eb="18">
      <t>セッチ</t>
    </rPh>
    <rPh sb="21" eb="23">
      <t>バアイ</t>
    </rPh>
    <rPh sb="24" eb="26">
      <t>テイシュツ</t>
    </rPh>
    <rPh sb="33" eb="35">
      <t>セッチ</t>
    </rPh>
    <rPh sb="41" eb="43">
      <t>テイシュツ</t>
    </rPh>
    <rPh sb="43" eb="45">
      <t>フヨウ</t>
    </rPh>
    <phoneticPr fontId="2"/>
  </si>
  <si>
    <t>ZEBの判定</t>
    <rPh sb="4" eb="6">
      <t>ハンテイ</t>
    </rPh>
    <phoneticPr fontId="2"/>
  </si>
  <si>
    <t>全量売電（ZEB Readyのみ表示が可能）</t>
    <rPh sb="0" eb="2">
      <t>ゼンリョウ</t>
    </rPh>
    <rPh sb="2" eb="4">
      <t>バイデン</t>
    </rPh>
    <rPh sb="16" eb="18">
      <t>ヒョウジ</t>
    </rPh>
    <rPh sb="19" eb="21">
      <t>カノウ</t>
    </rPh>
    <phoneticPr fontId="2"/>
  </si>
  <si>
    <t>←計算結果通り(－)入力してください（全量売電の場合はPVの設置がないものとして一次エネ計算を行ってください）</t>
    <rPh sb="1" eb="3">
      <t>ケイサン</t>
    </rPh>
    <rPh sb="3" eb="5">
      <t>ケッカ</t>
    </rPh>
    <rPh sb="5" eb="6">
      <t>ドオ</t>
    </rPh>
    <rPh sb="10" eb="12">
      <t>ニュウリョク</t>
    </rPh>
    <rPh sb="19" eb="21">
      <t>ゼンリョウ</t>
    </rPh>
    <rPh sb="21" eb="23">
      <t>バイデン</t>
    </rPh>
    <rPh sb="24" eb="26">
      <t>バアイ</t>
    </rPh>
    <rPh sb="30" eb="32">
      <t>セッチ</t>
    </rPh>
    <rPh sb="40" eb="42">
      <t>イチジ</t>
    </rPh>
    <rPh sb="44" eb="46">
      <t>ケイサン</t>
    </rPh>
    <rPh sb="47" eb="48">
      <t>オコナ</t>
    </rPh>
    <phoneticPr fontId="2"/>
  </si>
  <si>
    <t>・売電なし⇒③において「再エネなし」と「再エネあり（自家消費分）」を表示</t>
    <rPh sb="1" eb="3">
      <t>バイデン</t>
    </rPh>
    <rPh sb="12" eb="13">
      <t>サイ</t>
    </rPh>
    <rPh sb="20" eb="21">
      <t>サイ</t>
    </rPh>
    <rPh sb="26" eb="28">
      <t>ジカ</t>
    </rPh>
    <rPh sb="28" eb="30">
      <t>ショウヒ</t>
    </rPh>
    <rPh sb="30" eb="31">
      <t>ブン</t>
    </rPh>
    <rPh sb="34" eb="36">
      <t>ヒョウジ</t>
    </rPh>
    <phoneticPr fontId="2"/>
  </si>
  <si>
    <t>・余剰売電⇒③において「再エネなし」のみ表示</t>
    <rPh sb="1" eb="3">
      <t>ヨジョウ</t>
    </rPh>
    <rPh sb="3" eb="5">
      <t>バイデン</t>
    </rPh>
    <rPh sb="12" eb="13">
      <t>サイ</t>
    </rPh>
    <rPh sb="20" eb="22">
      <t>ヒョウジ</t>
    </rPh>
    <phoneticPr fontId="2"/>
  </si>
  <si>
    <t>・全量売電⇒③において「再エネなし」のみ表示</t>
    <rPh sb="1" eb="3">
      <t>ゼンリョウ</t>
    </rPh>
    <rPh sb="3" eb="5">
      <t>バイデン</t>
    </rPh>
    <rPh sb="12" eb="13">
      <t>サイ</t>
    </rPh>
    <rPh sb="20" eb="22">
      <t>ヒョウジ</t>
    </rPh>
    <phoneticPr fontId="2"/>
  </si>
  <si>
    <t>←計算結果（標準入力法）を参照し黄色部分にそのまま入力してください</t>
    <rPh sb="1" eb="3">
      <t>ケイサン</t>
    </rPh>
    <rPh sb="3" eb="5">
      <t>ケッカ</t>
    </rPh>
    <rPh sb="6" eb="8">
      <t>ヒョウジュン</t>
    </rPh>
    <rPh sb="8" eb="10">
      <t>ニュウリョク</t>
    </rPh>
    <rPh sb="10" eb="11">
      <t>ホウ</t>
    </rPh>
    <rPh sb="13" eb="15">
      <t>サンショウ</t>
    </rPh>
    <rPh sb="16" eb="18">
      <t>キイロ</t>
    </rPh>
    <rPh sb="18" eb="20">
      <t>ブブン</t>
    </rPh>
    <rPh sb="25" eb="27">
      <t>ニュウリョク</t>
    </rPh>
    <phoneticPr fontId="2"/>
  </si>
  <si>
    <t>●●ビル</t>
    <phoneticPr fontId="2"/>
  </si>
  <si>
    <t>評価　一郎</t>
    <rPh sb="0" eb="2">
      <t>ヒョウカ</t>
    </rPh>
    <rPh sb="3" eb="5">
      <t>イチロウ</t>
    </rPh>
    <phoneticPr fontId="2"/>
  </si>
  <si>
    <t>←自動計算ではありません。計算結果通り入力してください</t>
    <rPh sb="1" eb="3">
      <t>ジドウ</t>
    </rPh>
    <rPh sb="3" eb="5">
      <t>ケイサン</t>
    </rPh>
    <rPh sb="13" eb="15">
      <t>ケイサン</t>
    </rPh>
    <rPh sb="15" eb="17">
      <t>ケッカ</t>
    </rPh>
    <rPh sb="17" eb="18">
      <t>ドオ</t>
    </rPh>
    <rPh sb="19" eb="21">
      <t>ニュウリョク</t>
    </rPh>
    <phoneticPr fontId="2"/>
  </si>
  <si>
    <t>←自動計算です</t>
    <rPh sb="1" eb="3">
      <t>ジドウ</t>
    </rPh>
    <rPh sb="3" eb="5">
      <t>ケイサン</t>
    </rPh>
    <phoneticPr fontId="2"/>
  </si>
  <si>
    <t>←以下自動計算です</t>
    <rPh sb="1" eb="3">
      <t>イカ</t>
    </rPh>
    <rPh sb="3" eb="5">
      <t>ジドウ</t>
    </rPh>
    <rPh sb="5" eb="7">
      <t>ケイサン</t>
    </rPh>
    <phoneticPr fontId="2"/>
  </si>
  <si>
    <t xml:space="preserve"> エネルギー消費性能</t>
    <rPh sb="6" eb="8">
      <t>ショウヒ</t>
    </rPh>
    <rPh sb="8" eb="10">
      <t>セイノウ</t>
    </rPh>
    <phoneticPr fontId="2"/>
  </si>
  <si>
    <t xml:space="preserve"> 特記事項</t>
    <rPh sb="1" eb="3">
      <t>トッキ</t>
    </rPh>
    <rPh sb="3" eb="5">
      <t>ジコウ</t>
    </rPh>
    <phoneticPr fontId="2"/>
  </si>
  <si>
    <t xml:space="preserve"> 基準一次エネ消費量（その他除く）</t>
    <rPh sb="1" eb="3">
      <t>キジュン</t>
    </rPh>
    <rPh sb="3" eb="5">
      <t>イチジ</t>
    </rPh>
    <rPh sb="7" eb="10">
      <t>ショウヒリョウ</t>
    </rPh>
    <rPh sb="13" eb="14">
      <t>タ</t>
    </rPh>
    <rPh sb="14" eb="15">
      <t>ノゾ</t>
    </rPh>
    <phoneticPr fontId="2"/>
  </si>
  <si>
    <t xml:space="preserve"> 設計一次エネ消費量（再エネ、その他除く）</t>
    <rPh sb="1" eb="3">
      <t>セッケイ</t>
    </rPh>
    <rPh sb="3" eb="5">
      <t>イチジ</t>
    </rPh>
    <rPh sb="7" eb="10">
      <t>ショウヒリョウ</t>
    </rPh>
    <rPh sb="11" eb="12">
      <t>サイ</t>
    </rPh>
    <rPh sb="17" eb="18">
      <t>タ</t>
    </rPh>
    <rPh sb="18" eb="19">
      <t>ノゾ</t>
    </rPh>
    <phoneticPr fontId="2"/>
  </si>
  <si>
    <t xml:space="preserve"> エネルギー削減量（再エネ、その他除く）</t>
    <rPh sb="6" eb="8">
      <t>サクゲン</t>
    </rPh>
    <rPh sb="8" eb="9">
      <t>リョウ</t>
    </rPh>
    <rPh sb="10" eb="11">
      <t>サイ</t>
    </rPh>
    <rPh sb="16" eb="17">
      <t>タ</t>
    </rPh>
    <rPh sb="17" eb="18">
      <t>ノゾ</t>
    </rPh>
    <phoneticPr fontId="2"/>
  </si>
  <si>
    <t xml:space="preserve"> 再生可能エネルギーを除いた設計一次エネルギー消費量
 の基準一次エネルギー消費量からの削減率</t>
    <rPh sb="1" eb="3">
      <t>サイセイ</t>
    </rPh>
    <rPh sb="3" eb="5">
      <t>カノウ</t>
    </rPh>
    <rPh sb="11" eb="12">
      <t>ノゾ</t>
    </rPh>
    <rPh sb="14" eb="16">
      <t>セッケイ</t>
    </rPh>
    <rPh sb="16" eb="18">
      <t>イチジ</t>
    </rPh>
    <rPh sb="23" eb="26">
      <t>ショウヒリョウ</t>
    </rPh>
    <rPh sb="29" eb="31">
      <t>キジュン</t>
    </rPh>
    <rPh sb="31" eb="33">
      <t>イチジ</t>
    </rPh>
    <rPh sb="38" eb="41">
      <t>ショウヒリョウ</t>
    </rPh>
    <rPh sb="44" eb="46">
      <t>サクゲン</t>
    </rPh>
    <rPh sb="46" eb="47">
      <t>リツ</t>
    </rPh>
    <phoneticPr fontId="2"/>
  </si>
  <si>
    <t xml:space="preserve"> 設計一次エネ消費量（その他除く）</t>
    <rPh sb="1" eb="3">
      <t>セッケイ</t>
    </rPh>
    <rPh sb="3" eb="5">
      <t>イチジ</t>
    </rPh>
    <rPh sb="7" eb="10">
      <t>ショウヒリョウ</t>
    </rPh>
    <rPh sb="13" eb="14">
      <t>タ</t>
    </rPh>
    <rPh sb="14" eb="15">
      <t>ノゾ</t>
    </rPh>
    <phoneticPr fontId="2"/>
  </si>
  <si>
    <t xml:space="preserve"> エネルギー削減量（その他除く）</t>
    <rPh sb="6" eb="8">
      <t>サクゲン</t>
    </rPh>
    <rPh sb="8" eb="9">
      <t>リョウ</t>
    </rPh>
    <rPh sb="12" eb="13">
      <t>タ</t>
    </rPh>
    <rPh sb="13" eb="14">
      <t>ノゾ</t>
    </rPh>
    <phoneticPr fontId="2"/>
  </si>
  <si>
    <t xml:space="preserve"> 再生可能エネルギーを加えた設計一次エネルギー消費量
 の基準一次エネルギー消費量からの削減率</t>
    <rPh sb="1" eb="3">
      <t>サイセイ</t>
    </rPh>
    <rPh sb="3" eb="5">
      <t>カノウ</t>
    </rPh>
    <rPh sb="11" eb="12">
      <t>クワ</t>
    </rPh>
    <rPh sb="14" eb="16">
      <t>セッケイ</t>
    </rPh>
    <rPh sb="16" eb="18">
      <t>イチジ</t>
    </rPh>
    <rPh sb="23" eb="26">
      <t>ショウヒリョウ</t>
    </rPh>
    <rPh sb="29" eb="31">
      <t>キジュン</t>
    </rPh>
    <rPh sb="31" eb="33">
      <t>イチジ</t>
    </rPh>
    <rPh sb="38" eb="41">
      <t>ショウヒリョウ</t>
    </rPh>
    <rPh sb="44" eb="46">
      <t>サクゲン</t>
    </rPh>
    <rPh sb="46" eb="47">
      <t>リツ</t>
    </rPh>
    <phoneticPr fontId="2"/>
  </si>
  <si>
    <t xml:space="preserve"> ZEBマークに関する事項</t>
    <rPh sb="8" eb="9">
      <t>カン</t>
    </rPh>
    <rPh sb="11" eb="13">
      <t>ジコウ</t>
    </rPh>
    <phoneticPr fontId="2"/>
  </si>
  <si>
    <t>●ZEBに係る計算書（非住宅・標準入力法）</t>
    <rPh sb="5" eb="6">
      <t>カカワ</t>
    </rPh>
    <rPh sb="7" eb="10">
      <t>ケイサンショ</t>
    </rPh>
    <rPh sb="11" eb="12">
      <t>ヒ</t>
    </rPh>
    <rPh sb="12" eb="14">
      <t>ジュウタク</t>
    </rPh>
    <rPh sb="15" eb="17">
      <t>ヒョウジュン</t>
    </rPh>
    <rPh sb="17" eb="19">
      <t>ニュウリョク</t>
    </rPh>
    <rPh sb="19" eb="20">
      <t>ホウ</t>
    </rPh>
    <phoneticPr fontId="2"/>
  </si>
  <si>
    <t>←BELS評価書(1/2)のエネルギー消費性能欄に記載される内容です</t>
    <rPh sb="5" eb="8">
      <t>ヒョウカショ</t>
    </rPh>
    <rPh sb="19" eb="21">
      <t>ショウヒ</t>
    </rPh>
    <rPh sb="21" eb="23">
      <t>セイノウ</t>
    </rPh>
    <rPh sb="23" eb="24">
      <t>ラン</t>
    </rPh>
    <rPh sb="25" eb="27">
      <t>キサイ</t>
    </rPh>
    <rPh sb="30" eb="32">
      <t>ナイヨウ</t>
    </rPh>
    <phoneticPr fontId="2"/>
  </si>
  <si>
    <t>←BELS評価書(2/2)の特記事項欄に記載される内容です</t>
    <rPh sb="5" eb="8">
      <t>ヒョウカショ</t>
    </rPh>
    <rPh sb="14" eb="16">
      <t>トッキ</t>
    </rPh>
    <rPh sb="16" eb="18">
      <t>ジコウ</t>
    </rPh>
    <rPh sb="18" eb="19">
      <t>ラン</t>
    </rPh>
    <rPh sb="20" eb="22">
      <t>キサイ</t>
    </rPh>
    <rPh sb="25" eb="27">
      <t>ナイヨウ</t>
    </rPh>
    <phoneticPr fontId="2"/>
  </si>
  <si>
    <t>BELS評価書(1/2)エネルギー消費性能欄</t>
    <rPh sb="4" eb="7">
      <t>ヒョウカショ</t>
    </rPh>
    <rPh sb="17" eb="21">
      <t>ショウヒセイノウ</t>
    </rPh>
    <rPh sb="21" eb="22">
      <t>ラン</t>
    </rPh>
    <phoneticPr fontId="2"/>
  </si>
  <si>
    <t>BELS評価書(2/2)特記事項欄</t>
    <rPh sb="4" eb="7">
      <t>ヒョウカショ</t>
    </rPh>
    <rPh sb="12" eb="14">
      <t>トッキ</t>
    </rPh>
    <rPh sb="14" eb="16">
      <t>ジコウ</t>
    </rPh>
    <rPh sb="16" eb="17">
      <t>ラン</t>
    </rPh>
    <phoneticPr fontId="2"/>
  </si>
  <si>
    <t>←計算結果通り入力してください（全量売電の場合はPVの設置がないものとして一次エネ計算を行ってください）</t>
    <rPh sb="1" eb="3">
      <t>ケイサン</t>
    </rPh>
    <rPh sb="3" eb="5">
      <t>ケッカ</t>
    </rPh>
    <rPh sb="5" eb="6">
      <t>ドオ</t>
    </rPh>
    <rPh sb="7" eb="9">
      <t>ニュウリョク</t>
    </rPh>
    <rPh sb="16" eb="18">
      <t>ゼンリョウ</t>
    </rPh>
    <rPh sb="18" eb="20">
      <t>バイデン</t>
    </rPh>
    <rPh sb="21" eb="23">
      <t>バアイ</t>
    </rPh>
    <rPh sb="27" eb="29">
      <t>セッチ</t>
    </rPh>
    <rPh sb="37" eb="39">
      <t>イチジ</t>
    </rPh>
    <rPh sb="41" eb="43">
      <t>ケイサン</t>
    </rPh>
    <rPh sb="44" eb="45">
      <t>オコナ</t>
    </rPh>
    <phoneticPr fontId="2"/>
  </si>
  <si>
    <t>←計算結果通り入力してください</t>
    <rPh sb="1" eb="3">
      <t>ケイサン</t>
    </rPh>
    <rPh sb="3" eb="5">
      <t>ケッカ</t>
    </rPh>
    <rPh sb="5" eb="6">
      <t>ドオ</t>
    </rPh>
    <rPh sb="7" eb="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</si>
</sst>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0_ ;[Red]\-0\ "/>
    <numFmt numFmtId="178" formatCode="0.0"/>
    <numFmt numFmtId="179" formatCode="0.000_ ;[Red]\-0.000\ "/>
    <numFmt numFmtId="180" formatCode="#,##0.00_);[Red]\(#,##0.00\)"/>
    <numFmt numFmtId="181" formatCode="#,##0.00_ "/>
    <numFmt numFmtId="182" formatCode="#,##0.0_);[Red]\(#,##0.0\)"/>
    <numFmt numFmtId="183" formatCode="#,##0.0_ "/>
    <numFmt numFmtId="184" formatCode="0.000"/>
    <numFmt numFmtId="185" formatCode="0.0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color theme="9" tint="-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0"/>
      <color theme="1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0"/>
      </bottom>
      <diagonal/>
    </border>
    <border>
      <left/>
      <right/>
      <top style="thin">
        <color theme="9" tint="-0.24994659260841701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theme="9" tint="-0.24994659260841701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77" fontId="3" fillId="0" borderId="0" xfId="1" applyNumberFormat="1" applyFont="1" applyFill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177" fontId="3" fillId="3" borderId="0" xfId="1" applyNumberFormat="1" applyFont="1" applyFill="1" applyBorder="1">
      <alignment vertical="center"/>
    </xf>
    <xf numFmtId="0" fontId="5" fillId="0" borderId="0" xfId="0" applyFont="1" applyAlignment="1">
      <alignment horizontal="left" vertical="top"/>
    </xf>
    <xf numFmtId="177" fontId="5" fillId="0" borderId="0" xfId="1" applyNumberFormat="1" applyFont="1" applyFill="1" applyBorder="1" applyAlignment="1">
      <alignment horizontal="left" vertical="center"/>
    </xf>
    <xf numFmtId="179" fontId="3" fillId="0" borderId="0" xfId="1" applyNumberFormat="1" applyFont="1" applyFill="1" applyBorder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76" fontId="3" fillId="0" borderId="0" xfId="1" applyNumberFormat="1" applyFont="1" applyFill="1" applyBorder="1" applyAlignment="1" applyProtection="1">
      <alignment horizontal="left" vertical="center"/>
      <protection hidden="1"/>
    </xf>
    <xf numFmtId="177" fontId="3" fillId="0" borderId="0" xfId="1" applyNumberFormat="1" applyFont="1" applyFill="1" applyBorder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vertical="top"/>
      <protection hidden="1"/>
    </xf>
    <xf numFmtId="49" fontId="5" fillId="0" borderId="0" xfId="0" applyNumberFormat="1" applyFont="1" applyAlignment="1" applyProtection="1">
      <alignment horizontal="righ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2" fontId="5" fillId="0" borderId="0" xfId="0" applyNumberFormat="1" applyFont="1" applyAlignment="1" applyProtection="1">
      <alignment horizontal="left" vertical="center"/>
      <protection hidden="1"/>
    </xf>
    <xf numFmtId="180" fontId="5" fillId="0" borderId="9" xfId="0" applyNumberFormat="1" applyFont="1" applyBorder="1" applyProtection="1">
      <alignment vertical="center"/>
      <protection locked="0"/>
    </xf>
    <xf numFmtId="180" fontId="5" fillId="0" borderId="10" xfId="0" applyNumberFormat="1" applyFont="1" applyBorder="1" applyProtection="1">
      <alignment vertical="center"/>
      <protection locked="0"/>
    </xf>
    <xf numFmtId="180" fontId="5" fillId="0" borderId="4" xfId="0" applyNumberFormat="1" applyFont="1" applyBorder="1" applyProtection="1">
      <alignment vertical="center"/>
      <protection locked="0"/>
    </xf>
    <xf numFmtId="180" fontId="5" fillId="0" borderId="3" xfId="0" applyNumberFormat="1" applyFont="1" applyBorder="1" applyProtection="1">
      <alignment vertical="center"/>
      <protection locked="0"/>
    </xf>
    <xf numFmtId="181" fontId="5" fillId="0" borderId="4" xfId="0" applyNumberFormat="1" applyFont="1" applyBorder="1" applyProtection="1">
      <alignment vertical="center"/>
      <protection locked="0"/>
    </xf>
    <xf numFmtId="181" fontId="5" fillId="0" borderId="3" xfId="0" applyNumberFormat="1" applyFont="1" applyBorder="1" applyProtection="1">
      <alignment vertical="center"/>
      <protection locked="0"/>
    </xf>
    <xf numFmtId="180" fontId="5" fillId="7" borderId="4" xfId="0" applyNumberFormat="1" applyFont="1" applyFill="1" applyBorder="1" applyProtection="1">
      <alignment vertical="center"/>
      <protection locked="0"/>
    </xf>
    <xf numFmtId="180" fontId="5" fillId="7" borderId="3" xfId="0" applyNumberFormat="1" applyFont="1" applyFill="1" applyBorder="1" applyProtection="1">
      <alignment vertical="center"/>
      <protection locked="0"/>
    </xf>
    <xf numFmtId="180" fontId="5" fillId="7" borderId="2" xfId="0" applyNumberFormat="1" applyFont="1" applyFill="1" applyBorder="1" applyProtection="1">
      <alignment vertical="center"/>
      <protection locked="0"/>
    </xf>
    <xf numFmtId="182" fontId="3" fillId="0" borderId="0" xfId="0" applyNumberFormat="1" applyFont="1">
      <alignment vertical="center"/>
    </xf>
    <xf numFmtId="0" fontId="3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left" vertical="center"/>
      <protection hidden="1"/>
    </xf>
    <xf numFmtId="184" fontId="3" fillId="0" borderId="0" xfId="0" applyNumberFormat="1" applyFo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horizontal="center" vertical="top"/>
      <protection hidden="1"/>
    </xf>
    <xf numFmtId="0" fontId="0" fillId="0" borderId="0" xfId="0" applyProtection="1">
      <alignment vertical="center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18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8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8" fillId="0" borderId="0" xfId="0" applyFo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5" fillId="0" borderId="40" xfId="0" applyFont="1" applyBorder="1" applyAlignment="1" applyProtection="1">
      <alignment horizontal="center" vertical="center" wrapText="1"/>
      <protection hidden="1"/>
    </xf>
    <xf numFmtId="0" fontId="5" fillId="0" borderId="42" xfId="0" applyFont="1" applyBorder="1" applyAlignment="1" applyProtection="1">
      <alignment horizontal="center" vertical="center" wrapText="1"/>
      <protection hidden="1"/>
    </xf>
    <xf numFmtId="0" fontId="5" fillId="0" borderId="43" xfId="0" applyFont="1" applyBorder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 wrapText="1"/>
      <protection hidden="1"/>
    </xf>
    <xf numFmtId="0" fontId="5" fillId="0" borderId="44" xfId="0" applyFont="1" applyBorder="1" applyAlignment="1" applyProtection="1">
      <alignment horizontal="center" vertical="center" wrapText="1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17" fillId="0" borderId="54" xfId="0" applyFont="1" applyBorder="1" applyAlignment="1" applyProtection="1">
      <alignment horizontal="center" vertical="center"/>
      <protection hidden="1"/>
    </xf>
    <xf numFmtId="0" fontId="17" fillId="0" borderId="55" xfId="0" applyFont="1" applyBorder="1" applyAlignment="1" applyProtection="1">
      <alignment horizontal="center" vertical="center"/>
      <protection hidden="1"/>
    </xf>
    <xf numFmtId="181" fontId="5" fillId="0" borderId="4" xfId="0" applyNumberFormat="1" applyFont="1" applyBorder="1" applyAlignment="1" applyProtection="1">
      <alignment horizontal="center" vertical="center"/>
      <protection locked="0"/>
    </xf>
    <xf numFmtId="181" fontId="5" fillId="0" borderId="3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distributed" vertical="center" indent="1"/>
      <protection hidden="1"/>
    </xf>
    <xf numFmtId="0" fontId="3" fillId="0" borderId="7" xfId="0" applyFont="1" applyBorder="1" applyAlignment="1" applyProtection="1">
      <alignment horizontal="distributed" vertical="center" indent="1"/>
      <protection hidden="1"/>
    </xf>
    <xf numFmtId="0" fontId="3" fillId="2" borderId="5" xfId="0" applyFont="1" applyFill="1" applyBorder="1" applyAlignment="1" applyProtection="1">
      <alignment horizontal="left" vertical="center" wrapText="1" indent="1"/>
      <protection hidden="1"/>
    </xf>
    <xf numFmtId="0" fontId="3" fillId="2" borderId="7" xfId="0" applyFont="1" applyFill="1" applyBorder="1" applyAlignment="1" applyProtection="1">
      <alignment horizontal="left" vertical="center" wrapText="1" indent="1"/>
      <protection hidden="1"/>
    </xf>
    <xf numFmtId="0" fontId="3" fillId="2" borderId="6" xfId="0" applyFont="1" applyFill="1" applyBorder="1" applyAlignment="1" applyProtection="1">
      <alignment horizontal="left" vertical="center" wrapText="1" inden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9" fillId="4" borderId="31" xfId="0" applyFont="1" applyFill="1" applyBorder="1" applyAlignment="1" applyProtection="1">
      <alignment horizontal="center" vertical="center"/>
      <protection hidden="1"/>
    </xf>
    <xf numFmtId="0" fontId="9" fillId="4" borderId="32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Alignment="1" applyProtection="1">
      <alignment horizontal="left" vertical="center"/>
      <protection hidden="1"/>
    </xf>
    <xf numFmtId="49" fontId="5" fillId="0" borderId="22" xfId="0" applyNumberFormat="1" applyFont="1" applyBorder="1" applyAlignment="1" applyProtection="1">
      <alignment horizontal="center" vertical="center"/>
      <protection hidden="1"/>
    </xf>
    <xf numFmtId="49" fontId="5" fillId="0" borderId="23" xfId="0" applyNumberFormat="1" applyFont="1" applyBorder="1" applyAlignment="1" applyProtection="1">
      <alignment horizontal="center" vertical="center"/>
      <protection hidden="1"/>
    </xf>
    <xf numFmtId="49" fontId="5" fillId="0" borderId="19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25" xfId="0" applyNumberFormat="1" applyFont="1" applyBorder="1" applyAlignment="1" applyProtection="1">
      <alignment horizontal="center" vertical="center" shrinkToFit="1"/>
      <protection hidden="1"/>
    </xf>
    <xf numFmtId="49" fontId="5" fillId="0" borderId="26" xfId="0" applyNumberFormat="1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80" fontId="5" fillId="2" borderId="2" xfId="0" applyNumberFormat="1" applyFont="1" applyFill="1" applyBorder="1" applyAlignment="1" applyProtection="1">
      <alignment horizontal="right" vertical="center"/>
      <protection locked="0"/>
    </xf>
    <xf numFmtId="180" fontId="5" fillId="2" borderId="4" xfId="0" applyNumberFormat="1" applyFont="1" applyFill="1" applyBorder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horizontal="center" vertical="center"/>
      <protection hidden="1"/>
    </xf>
    <xf numFmtId="180" fontId="5" fillId="7" borderId="2" xfId="0" applyNumberFormat="1" applyFont="1" applyFill="1" applyBorder="1" applyAlignment="1" applyProtection="1">
      <alignment horizontal="right" vertical="center"/>
      <protection locked="0"/>
    </xf>
    <xf numFmtId="180" fontId="5" fillId="7" borderId="4" xfId="0" applyNumberFormat="1" applyFont="1" applyFill="1" applyBorder="1" applyAlignment="1" applyProtection="1">
      <alignment horizontal="right" vertical="center"/>
      <protection locked="0"/>
    </xf>
    <xf numFmtId="180" fontId="5" fillId="2" borderId="11" xfId="0" applyNumberFormat="1" applyFont="1" applyFill="1" applyBorder="1" applyAlignment="1" applyProtection="1">
      <alignment horizontal="right" vertical="center"/>
      <protection locked="0"/>
    </xf>
    <xf numFmtId="180" fontId="5" fillId="2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5" fillId="0" borderId="10" xfId="0" applyNumberFormat="1" applyFont="1" applyBorder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11" xfId="0" applyNumberFormat="1" applyFont="1" applyBorder="1" applyAlignment="1" applyProtection="1">
      <alignment horizontal="center" vertical="center"/>
      <protection hidden="1"/>
    </xf>
    <xf numFmtId="49" fontId="5" fillId="0" borderId="12" xfId="0" applyNumberFormat="1" applyFont="1" applyBorder="1" applyAlignment="1" applyProtection="1">
      <alignment horizontal="center" vertical="center"/>
      <protection hidden="1"/>
    </xf>
    <xf numFmtId="180" fontId="5" fillId="2" borderId="8" xfId="0" applyNumberFormat="1" applyFont="1" applyFill="1" applyBorder="1" applyAlignment="1" applyProtection="1">
      <alignment horizontal="right" vertical="center"/>
      <protection locked="0"/>
    </xf>
    <xf numFmtId="180" fontId="5" fillId="2" borderId="9" xfId="0" applyNumberFormat="1" applyFont="1" applyFill="1" applyBorder="1" applyAlignment="1" applyProtection="1">
      <alignment horizontal="right" vertical="center"/>
      <protection locked="0"/>
    </xf>
    <xf numFmtId="0" fontId="9" fillId="4" borderId="36" xfId="0" applyFont="1" applyFill="1" applyBorder="1" applyAlignment="1" applyProtection="1">
      <alignment horizontal="left" vertical="center" wrapText="1"/>
      <protection hidden="1"/>
    </xf>
    <xf numFmtId="0" fontId="9" fillId="4" borderId="37" xfId="0" applyFont="1" applyFill="1" applyBorder="1" applyAlignment="1" applyProtection="1">
      <alignment horizontal="left" vertical="center" wrapText="1"/>
      <protection hidden="1"/>
    </xf>
    <xf numFmtId="0" fontId="9" fillId="4" borderId="38" xfId="0" applyFont="1" applyFill="1" applyBorder="1" applyAlignment="1" applyProtection="1">
      <alignment horizontal="left" vertical="center" wrapText="1"/>
      <protection hidden="1"/>
    </xf>
    <xf numFmtId="183" fontId="5" fillId="6" borderId="5" xfId="0" applyNumberFormat="1" applyFont="1" applyFill="1" applyBorder="1" applyAlignment="1" applyProtection="1">
      <alignment horizontal="right" vertical="center" indent="1"/>
      <protection hidden="1"/>
    </xf>
    <xf numFmtId="183" fontId="5" fillId="6" borderId="7" xfId="0" applyNumberFormat="1" applyFont="1" applyFill="1" applyBorder="1" applyAlignment="1" applyProtection="1">
      <alignment horizontal="right" vertical="center" indent="1"/>
      <protection hidden="1"/>
    </xf>
    <xf numFmtId="9" fontId="13" fillId="5" borderId="30" xfId="0" applyNumberFormat="1" applyFont="1" applyFill="1" applyBorder="1" applyAlignment="1" applyProtection="1">
      <alignment horizontal="center" vertical="center"/>
      <protection hidden="1"/>
    </xf>
    <xf numFmtId="9" fontId="13" fillId="5" borderId="31" xfId="0" applyNumberFormat="1" applyFont="1" applyFill="1" applyBorder="1" applyAlignment="1" applyProtection="1">
      <alignment horizontal="center" vertical="center"/>
      <protection hidden="1"/>
    </xf>
    <xf numFmtId="183" fontId="5" fillId="6" borderId="19" xfId="0" applyNumberFormat="1" applyFont="1" applyFill="1" applyBorder="1" applyAlignment="1" applyProtection="1">
      <alignment horizontal="right" vertical="center" indent="1"/>
      <protection hidden="1"/>
    </xf>
    <xf numFmtId="183" fontId="5" fillId="6" borderId="1" xfId="0" applyNumberFormat="1" applyFont="1" applyFill="1" applyBorder="1" applyAlignment="1" applyProtection="1">
      <alignment horizontal="right" vertical="center" indent="1"/>
      <protection hidden="1"/>
    </xf>
    <xf numFmtId="183" fontId="5" fillId="6" borderId="14" xfId="0" applyNumberFormat="1" applyFont="1" applyFill="1" applyBorder="1" applyAlignment="1" applyProtection="1">
      <alignment horizontal="right" vertical="center" indent="1"/>
      <protection hidden="1"/>
    </xf>
    <xf numFmtId="183" fontId="5" fillId="6" borderId="15" xfId="0" applyNumberFormat="1" applyFont="1" applyFill="1" applyBorder="1" applyAlignment="1" applyProtection="1">
      <alignment horizontal="right" vertical="center" inden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2" fontId="6" fillId="0" borderId="29" xfId="0" applyNumberFormat="1" applyFont="1" applyBorder="1" applyAlignment="1" applyProtection="1">
      <alignment horizontal="center" vertical="center"/>
      <protection hidden="1"/>
    </xf>
    <xf numFmtId="9" fontId="14" fillId="0" borderId="29" xfId="0" applyNumberFormat="1" applyFont="1" applyBorder="1" applyAlignment="1" applyProtection="1">
      <alignment horizontal="center" vertical="center"/>
      <protection hidden="1"/>
    </xf>
    <xf numFmtId="2" fontId="5" fillId="0" borderId="48" xfId="0" applyNumberFormat="1" applyFont="1" applyBorder="1" applyAlignment="1" applyProtection="1">
      <alignment horizontal="center" vertical="center"/>
      <protection hidden="1"/>
    </xf>
    <xf numFmtId="2" fontId="5" fillId="0" borderId="49" xfId="0" applyNumberFormat="1" applyFont="1" applyBorder="1" applyAlignment="1" applyProtection="1">
      <alignment horizontal="center" vertical="center"/>
      <protection hidden="1"/>
    </xf>
    <xf numFmtId="2" fontId="5" fillId="0" borderId="50" xfId="0" applyNumberFormat="1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2" fontId="6" fillId="5" borderId="29" xfId="0" applyNumberFormat="1" applyFont="1" applyFill="1" applyBorder="1" applyAlignment="1" applyProtection="1">
      <alignment horizontal="center" vertical="center"/>
      <protection hidden="1"/>
    </xf>
    <xf numFmtId="9" fontId="14" fillId="5" borderId="29" xfId="0" applyNumberFormat="1" applyFont="1" applyFill="1" applyBorder="1" applyAlignment="1" applyProtection="1">
      <alignment horizontal="center" vertical="center"/>
      <protection hidden="1"/>
    </xf>
    <xf numFmtId="185" fontId="14" fillId="5" borderId="29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4" borderId="33" xfId="0" applyFont="1" applyFill="1" applyBorder="1" applyAlignment="1" applyProtection="1">
      <alignment horizontal="left" vertical="center" wrapText="1"/>
      <protection hidden="1"/>
    </xf>
    <xf numFmtId="0" fontId="9" fillId="4" borderId="34" xfId="0" applyFont="1" applyFill="1" applyBorder="1" applyAlignment="1" applyProtection="1">
      <alignment horizontal="left" vertical="center" wrapText="1"/>
      <protection hidden="1"/>
    </xf>
    <xf numFmtId="0" fontId="9" fillId="4" borderId="35" xfId="0" applyFont="1" applyFill="1" applyBorder="1" applyAlignment="1" applyProtection="1">
      <alignment horizontal="left" vertical="center" wrapText="1"/>
      <protection hidden="1"/>
    </xf>
    <xf numFmtId="0" fontId="3" fillId="5" borderId="30" xfId="0" applyFont="1" applyFill="1" applyBorder="1" applyAlignment="1" applyProtection="1">
      <alignment horizontal="center" vertical="center"/>
      <protection hidden="1"/>
    </xf>
    <xf numFmtId="0" fontId="3" fillId="5" borderId="31" xfId="0" applyFont="1" applyFill="1" applyBorder="1" applyAlignment="1" applyProtection="1">
      <alignment horizontal="center" vertical="center"/>
      <protection hidden="1"/>
    </xf>
    <xf numFmtId="0" fontId="3" fillId="5" borderId="32" xfId="0" applyFont="1" applyFill="1" applyBorder="1" applyAlignment="1" applyProtection="1">
      <alignment horizontal="center" vertical="center"/>
      <protection hidden="1"/>
    </xf>
    <xf numFmtId="181" fontId="5" fillId="2" borderId="2" xfId="0" applyNumberFormat="1" applyFont="1" applyFill="1" applyBorder="1" applyAlignment="1" applyProtection="1">
      <alignment horizontal="right" vertical="center"/>
      <protection locked="0"/>
    </xf>
    <xf numFmtId="181" fontId="5" fillId="2" borderId="4" xfId="0" applyNumberFormat="1" applyFont="1" applyFill="1" applyBorder="1" applyAlignment="1" applyProtection="1">
      <alignment horizontal="right" vertical="center"/>
      <protection locked="0"/>
    </xf>
    <xf numFmtId="182" fontId="5" fillId="2" borderId="25" xfId="0" applyNumberFormat="1" applyFont="1" applyFill="1" applyBorder="1" applyAlignment="1" applyProtection="1">
      <alignment horizontal="right" vertical="center"/>
      <protection locked="0"/>
    </xf>
    <xf numFmtId="182" fontId="5" fillId="2" borderId="26" xfId="0" applyNumberFormat="1" applyFont="1" applyFill="1" applyBorder="1" applyAlignment="1" applyProtection="1">
      <alignment horizontal="right" vertical="center"/>
      <protection locked="0"/>
    </xf>
    <xf numFmtId="182" fontId="5" fillId="2" borderId="16" xfId="0" applyNumberFormat="1" applyFont="1" applyFill="1" applyBorder="1" applyAlignment="1" applyProtection="1">
      <alignment horizontal="right" vertical="center"/>
      <protection hidden="1"/>
    </xf>
    <xf numFmtId="182" fontId="5" fillId="2" borderId="17" xfId="0" applyNumberFormat="1" applyFont="1" applyFill="1" applyBorder="1" applyAlignment="1" applyProtection="1">
      <alignment horizontal="right" vertical="center"/>
      <protection hidden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31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12" fillId="5" borderId="28" xfId="0" applyFont="1" applyFill="1" applyBorder="1" applyAlignment="1" applyProtection="1">
      <alignment horizontal="center" vertical="center"/>
      <protection hidden="1"/>
    </xf>
    <xf numFmtId="0" fontId="11" fillId="4" borderId="30" xfId="0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1" fillId="4" borderId="32" xfId="0" applyFont="1" applyFill="1" applyBorder="1" applyAlignment="1" applyProtection="1">
      <alignment horizontal="center" vertical="center"/>
      <protection hidden="1"/>
    </xf>
    <xf numFmtId="9" fontId="6" fillId="5" borderId="29" xfId="0" applyNumberFormat="1" applyFont="1" applyFill="1" applyBorder="1" applyAlignment="1" applyProtection="1">
      <alignment horizontal="center" vertical="center"/>
      <protection hidden="1"/>
    </xf>
    <xf numFmtId="182" fontId="5" fillId="2" borderId="22" xfId="0" applyNumberFormat="1" applyFont="1" applyFill="1" applyBorder="1" applyAlignment="1" applyProtection="1">
      <alignment horizontal="right" vertical="center"/>
      <protection locked="0"/>
    </xf>
    <xf numFmtId="182" fontId="5" fillId="2" borderId="23" xfId="0" applyNumberFormat="1" applyFont="1" applyFill="1" applyBorder="1" applyAlignment="1" applyProtection="1">
      <alignment horizontal="right" vertical="center"/>
      <protection locked="0"/>
    </xf>
    <xf numFmtId="182" fontId="5" fillId="2" borderId="19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 applyProtection="1">
      <alignment horizontal="right" vertical="center"/>
      <protection locked="0"/>
    </xf>
    <xf numFmtId="182" fontId="5" fillId="0" borderId="17" xfId="0" applyNumberFormat="1" applyFont="1" applyBorder="1" applyAlignment="1" applyProtection="1">
      <alignment horizontal="center" vertical="center"/>
      <protection hidden="1"/>
    </xf>
    <xf numFmtId="182" fontId="5" fillId="0" borderId="18" xfId="0" applyNumberFormat="1" applyFont="1" applyBorder="1" applyAlignment="1" applyProtection="1">
      <alignment horizontal="center" vertical="center"/>
      <protection hidden="1"/>
    </xf>
    <xf numFmtId="182" fontId="5" fillId="0" borderId="23" xfId="0" applyNumberFormat="1" applyFont="1" applyBorder="1" applyAlignment="1" applyProtection="1">
      <alignment horizontal="center" vertical="center"/>
      <protection locked="0"/>
    </xf>
    <xf numFmtId="182" fontId="5" fillId="0" borderId="24" xfId="0" applyNumberFormat="1" applyFont="1" applyBorder="1" applyAlignment="1" applyProtection="1">
      <alignment horizontal="center" vertical="center"/>
      <protection locked="0"/>
    </xf>
    <xf numFmtId="182" fontId="5" fillId="0" borderId="1" xfId="0" applyNumberFormat="1" applyFont="1" applyBorder="1" applyAlignment="1" applyProtection="1">
      <alignment horizontal="center" vertical="center"/>
      <protection locked="0"/>
    </xf>
    <xf numFmtId="182" fontId="5" fillId="0" borderId="20" xfId="0" applyNumberFormat="1" applyFont="1" applyBorder="1" applyAlignment="1" applyProtection="1">
      <alignment horizontal="center" vertical="center"/>
      <protection locked="0"/>
    </xf>
    <xf numFmtId="182" fontId="5" fillId="0" borderId="26" xfId="0" applyNumberFormat="1" applyFont="1" applyBorder="1" applyAlignment="1" applyProtection="1">
      <alignment horizontal="center" vertical="center"/>
      <protection locked="0"/>
    </xf>
    <xf numFmtId="182" fontId="5" fillId="0" borderId="27" xfId="0" applyNumberFormat="1" applyFont="1" applyBorder="1" applyAlignment="1" applyProtection="1">
      <alignment horizontal="center" vertical="center"/>
      <protection locked="0"/>
    </xf>
    <xf numFmtId="180" fontId="5" fillId="0" borderId="12" xfId="0" applyNumberFormat="1" applyFont="1" applyBorder="1" applyAlignment="1" applyProtection="1">
      <alignment horizontal="center" vertical="center"/>
      <protection locked="0"/>
    </xf>
    <xf numFmtId="180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2" fontId="5" fillId="8" borderId="0" xfId="0" applyNumberFormat="1" applyFont="1" applyFill="1" applyAlignment="1" applyProtection="1">
      <alignment horizontal="center" vertical="center"/>
      <protection hidden="1"/>
    </xf>
    <xf numFmtId="180" fontId="8" fillId="2" borderId="2" xfId="0" applyNumberFormat="1" applyFont="1" applyFill="1" applyBorder="1" applyAlignment="1" applyProtection="1">
      <alignment horizontal="right" vertical="center"/>
      <protection locked="0"/>
    </xf>
    <xf numFmtId="180" fontId="8" fillId="2" borderId="4" xfId="0" applyNumberFormat="1" applyFont="1" applyFill="1" applyBorder="1" applyAlignment="1" applyProtection="1">
      <alignment horizontal="right" vertical="center"/>
      <protection locked="0"/>
    </xf>
    <xf numFmtId="180" fontId="8" fillId="2" borderId="8" xfId="0" applyNumberFormat="1" applyFont="1" applyFill="1" applyBorder="1" applyAlignment="1" applyProtection="1">
      <alignment horizontal="right" vertical="center"/>
      <protection locked="0"/>
    </xf>
    <xf numFmtId="180" fontId="8" fillId="2" borderId="9" xfId="0" applyNumberFormat="1" applyFont="1" applyFill="1" applyBorder="1" applyAlignment="1" applyProtection="1">
      <alignment horizontal="right" vertical="center"/>
      <protection locked="0"/>
    </xf>
    <xf numFmtId="181" fontId="8" fillId="2" borderId="2" xfId="0" applyNumberFormat="1" applyFont="1" applyFill="1" applyBorder="1" applyAlignment="1" applyProtection="1">
      <alignment horizontal="right" vertical="center"/>
      <protection locked="0"/>
    </xf>
    <xf numFmtId="181" fontId="8" fillId="2" borderId="4" xfId="0" applyNumberFormat="1" applyFont="1" applyFill="1" applyBorder="1" applyAlignment="1" applyProtection="1">
      <alignment horizontal="right" vertical="center"/>
      <protection locked="0"/>
    </xf>
    <xf numFmtId="180" fontId="8" fillId="2" borderId="11" xfId="0" applyNumberFormat="1" applyFont="1" applyFill="1" applyBorder="1" applyAlignment="1" applyProtection="1">
      <alignment horizontal="right" vertical="center"/>
      <protection locked="0"/>
    </xf>
    <xf numFmtId="180" fontId="8" fillId="2" borderId="12" xfId="0" applyNumberFormat="1" applyFont="1" applyFill="1" applyBorder="1" applyAlignment="1" applyProtection="1">
      <alignment horizontal="right" vertical="center"/>
      <protection locked="0"/>
    </xf>
    <xf numFmtId="182" fontId="8" fillId="2" borderId="25" xfId="0" applyNumberFormat="1" applyFont="1" applyFill="1" applyBorder="1" applyAlignment="1" applyProtection="1">
      <alignment horizontal="right" vertical="center"/>
      <protection locked="0"/>
    </xf>
    <xf numFmtId="182" fontId="8" fillId="2" borderId="26" xfId="0" applyNumberFormat="1" applyFont="1" applyFill="1" applyBorder="1" applyAlignment="1" applyProtection="1">
      <alignment horizontal="right" vertical="center"/>
      <protection locked="0"/>
    </xf>
    <xf numFmtId="182" fontId="8" fillId="2" borderId="22" xfId="0" applyNumberFormat="1" applyFont="1" applyFill="1" applyBorder="1" applyAlignment="1" applyProtection="1">
      <alignment horizontal="right" vertical="center"/>
      <protection locked="0"/>
    </xf>
    <xf numFmtId="182" fontId="8" fillId="2" borderId="23" xfId="0" applyNumberFormat="1" applyFont="1" applyFill="1" applyBorder="1" applyAlignment="1" applyProtection="1">
      <alignment horizontal="right" vertical="center"/>
      <protection locked="0"/>
    </xf>
    <xf numFmtId="182" fontId="8" fillId="2" borderId="19" xfId="0" applyNumberFormat="1" applyFont="1" applyFill="1" applyBorder="1" applyAlignment="1" applyProtection="1">
      <alignment horizontal="right" vertical="center"/>
      <protection locked="0"/>
    </xf>
    <xf numFmtId="182" fontId="8" fillId="2" borderId="1" xfId="0" applyNumberFormat="1" applyFont="1" applyFill="1" applyBorder="1" applyAlignment="1" applyProtection="1">
      <alignment horizontal="right" vertical="center"/>
      <protection locked="0"/>
    </xf>
    <xf numFmtId="182" fontId="8" fillId="2" borderId="16" xfId="0" applyNumberFormat="1" applyFont="1" applyFill="1" applyBorder="1" applyAlignment="1" applyProtection="1">
      <alignment horizontal="right" vertical="center"/>
      <protection hidden="1"/>
    </xf>
    <xf numFmtId="182" fontId="8" fillId="2" borderId="17" xfId="0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right" vertical="center"/>
      <protection locked="0" hidden="1"/>
    </xf>
    <xf numFmtId="0" fontId="3" fillId="2" borderId="5" xfId="0" applyFont="1" applyFill="1" applyBorder="1" applyAlignment="1" applyProtection="1">
      <alignment horizontal="left" vertical="center" wrapText="1" indent="1"/>
      <protection locked="0" hidden="1"/>
    </xf>
    <xf numFmtId="0" fontId="3" fillId="2" borderId="7" xfId="0" applyFont="1" applyFill="1" applyBorder="1" applyAlignment="1" applyProtection="1">
      <alignment horizontal="left" vertical="center" wrapText="1" indent="1"/>
      <protection locked="0" hidden="1"/>
    </xf>
    <xf numFmtId="0" fontId="3" fillId="2" borderId="6" xfId="0" applyFont="1" applyFill="1" applyBorder="1" applyAlignment="1" applyProtection="1">
      <alignment horizontal="left" vertical="center" wrapText="1" indent="1"/>
      <protection locked="0" hidden="1"/>
    </xf>
    <xf numFmtId="182" fontId="5" fillId="2" borderId="16" xfId="0" applyNumberFormat="1" applyFont="1" applyFill="1" applyBorder="1" applyAlignment="1" applyProtection="1">
      <alignment horizontal="right" vertical="center"/>
      <protection locked="0" hidden="1"/>
    </xf>
    <xf numFmtId="182" fontId="5" fillId="2" borderId="17" xfId="0" applyNumberFormat="1" applyFont="1" applyFill="1" applyBorder="1" applyAlignment="1" applyProtection="1">
      <alignment horizontal="right" vertical="center"/>
      <protection locked="0" hidden="1"/>
    </xf>
    <xf numFmtId="180" fontId="5" fillId="2" borderId="8" xfId="0" applyNumberFormat="1" applyFont="1" applyFill="1" applyBorder="1" applyAlignment="1" applyProtection="1">
      <alignment horizontal="right" vertical="center"/>
      <protection locked="0" hidden="1"/>
    </xf>
    <xf numFmtId="180" fontId="5" fillId="2" borderId="9" xfId="0" applyNumberFormat="1" applyFont="1" applyFill="1" applyBorder="1" applyAlignment="1" applyProtection="1">
      <alignment horizontal="right" vertical="center"/>
      <protection locked="0" hidden="1"/>
    </xf>
    <xf numFmtId="180" fontId="5" fillId="2" borderId="2" xfId="0" applyNumberFormat="1" applyFont="1" applyFill="1" applyBorder="1" applyAlignment="1" applyProtection="1">
      <alignment horizontal="right" vertical="center"/>
      <protection locked="0" hidden="1"/>
    </xf>
    <xf numFmtId="180" fontId="5" fillId="2" borderId="4" xfId="0" applyNumberFormat="1" applyFont="1" applyFill="1" applyBorder="1" applyAlignment="1" applyProtection="1">
      <alignment horizontal="right" vertical="center"/>
      <protection locked="0" hidden="1"/>
    </xf>
    <xf numFmtId="180" fontId="5" fillId="7" borderId="2" xfId="0" applyNumberFormat="1" applyFont="1" applyFill="1" applyBorder="1" applyAlignment="1" applyProtection="1">
      <alignment horizontal="right" vertical="center"/>
      <protection locked="0" hidden="1"/>
    </xf>
    <xf numFmtId="180" fontId="5" fillId="7" borderId="4" xfId="0" applyNumberFormat="1" applyFont="1" applyFill="1" applyBorder="1" applyAlignment="1" applyProtection="1">
      <alignment horizontal="right" vertical="center"/>
      <protection locked="0" hidden="1"/>
    </xf>
    <xf numFmtId="180" fontId="5" fillId="7" borderId="2" xfId="0" applyNumberFormat="1" applyFont="1" applyFill="1" applyBorder="1" applyProtection="1">
      <alignment vertical="center"/>
      <protection locked="0" hidden="1"/>
    </xf>
    <xf numFmtId="180" fontId="5" fillId="7" borderId="4" xfId="0" applyNumberFormat="1" applyFont="1" applyFill="1" applyBorder="1" applyProtection="1">
      <alignment vertical="center"/>
      <protection locked="0" hidden="1"/>
    </xf>
    <xf numFmtId="180" fontId="5" fillId="2" borderId="11" xfId="0" applyNumberFormat="1" applyFont="1" applyFill="1" applyBorder="1" applyAlignment="1" applyProtection="1">
      <alignment horizontal="right" vertical="center"/>
      <protection locked="0" hidden="1"/>
    </xf>
    <xf numFmtId="180" fontId="5" fillId="2" borderId="12" xfId="0" applyNumberFormat="1" applyFont="1" applyFill="1" applyBorder="1" applyAlignment="1" applyProtection="1">
      <alignment horizontal="right" vertical="center"/>
      <protection locked="0" hidden="1"/>
    </xf>
    <xf numFmtId="182" fontId="5" fillId="2" borderId="22" xfId="0" applyNumberFormat="1" applyFont="1" applyFill="1" applyBorder="1" applyAlignment="1" applyProtection="1">
      <alignment horizontal="right" vertical="center"/>
      <protection locked="0" hidden="1"/>
    </xf>
    <xf numFmtId="182" fontId="5" fillId="2" borderId="23" xfId="0" applyNumberFormat="1" applyFont="1" applyFill="1" applyBorder="1" applyAlignment="1" applyProtection="1">
      <alignment horizontal="right" vertical="center"/>
      <protection locked="0" hidden="1"/>
    </xf>
    <xf numFmtId="182" fontId="5" fillId="2" borderId="19" xfId="0" applyNumberFormat="1" applyFont="1" applyFill="1" applyBorder="1" applyAlignment="1" applyProtection="1">
      <alignment horizontal="right" vertical="center"/>
      <protection locked="0" hidden="1"/>
    </xf>
    <xf numFmtId="182" fontId="5" fillId="2" borderId="1" xfId="0" applyNumberFormat="1" applyFont="1" applyFill="1" applyBorder="1" applyAlignment="1" applyProtection="1">
      <alignment horizontal="right" vertical="center"/>
      <protection locked="0" hidden="1"/>
    </xf>
  </cellXfs>
  <cellStyles count="2">
    <cellStyle name="桁区切り" xfId="1" builtinId="6"/>
    <cellStyle name="標準" xfId="0" builtinId="0"/>
  </cellStyles>
  <dxfs count="3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EFF6F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666751</xdr:colOff>
      <xdr:row>36</xdr:row>
      <xdr:rowOff>25977</xdr:rowOff>
    </xdr:from>
    <xdr:to>
      <xdr:col>43</xdr:col>
      <xdr:colOff>978</xdr:colOff>
      <xdr:row>39</xdr:row>
      <xdr:rowOff>155864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269A43D-693F-7246-759B-B2090F52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6069" y="8407977"/>
          <a:ext cx="5283023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60614</xdr:colOff>
      <xdr:row>11</xdr:row>
      <xdr:rowOff>103910</xdr:rowOff>
    </xdr:from>
    <xdr:to>
      <xdr:col>45</xdr:col>
      <xdr:colOff>175287</xdr:colOff>
      <xdr:row>25</xdr:row>
      <xdr:rowOff>34637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CE2B54-1E64-4FAB-B757-AD15AFAB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478" y="2078183"/>
          <a:ext cx="8903650" cy="333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277458</xdr:colOff>
      <xdr:row>38</xdr:row>
      <xdr:rowOff>75056</xdr:rowOff>
    </xdr:from>
    <xdr:to>
      <xdr:col>38</xdr:col>
      <xdr:colOff>246085</xdr:colOff>
      <xdr:row>39</xdr:row>
      <xdr:rowOff>71996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5C814726-2C58-43B7-BA60-B477D1AD8D2E}"/>
            </a:ext>
          </a:extLst>
        </xdr:cNvPr>
        <xdr:cNvSpPr/>
      </xdr:nvSpPr>
      <xdr:spPr>
        <a:xfrm rot="21182856">
          <a:off x="5143867" y="9011238"/>
          <a:ext cx="6029991" cy="265372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212579</xdr:colOff>
      <xdr:row>40</xdr:row>
      <xdr:rowOff>58711</xdr:rowOff>
    </xdr:from>
    <xdr:to>
      <xdr:col>38</xdr:col>
      <xdr:colOff>293546</xdr:colOff>
      <xdr:row>41</xdr:row>
      <xdr:rowOff>110234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BE05F3-1BCC-4893-8095-E6B6B1CCA198}"/>
            </a:ext>
          </a:extLst>
        </xdr:cNvPr>
        <xdr:cNvSpPr/>
      </xdr:nvSpPr>
      <xdr:spPr>
        <a:xfrm rot="20747916">
          <a:off x="5078988" y="9722256"/>
          <a:ext cx="6142331" cy="319955"/>
        </a:xfrm>
        <a:prstGeom prst="rightArrow">
          <a:avLst>
            <a:gd name="adj1" fmla="val 50000"/>
            <a:gd name="adj2" fmla="val 208863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36</xdr:col>
      <xdr:colOff>1</xdr:colOff>
      <xdr:row>25</xdr:row>
      <xdr:rowOff>86593</xdr:rowOff>
    </xdr:from>
    <xdr:to>
      <xdr:col>42</xdr:col>
      <xdr:colOff>675409</xdr:colOff>
      <xdr:row>34</xdr:row>
      <xdr:rowOff>189960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BC2ACB3-5129-37CB-22E6-9D4801B5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3387" y="5463888"/>
          <a:ext cx="5256067" cy="268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294407</xdr:colOff>
      <xdr:row>32</xdr:row>
      <xdr:rowOff>242453</xdr:rowOff>
    </xdr:from>
    <xdr:to>
      <xdr:col>37</xdr:col>
      <xdr:colOff>450271</xdr:colOff>
      <xdr:row>33</xdr:row>
      <xdr:rowOff>25976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80BCBBC-55DB-4F00-8665-B3DF9088A7F6}"/>
            </a:ext>
          </a:extLst>
        </xdr:cNvPr>
        <xdr:cNvSpPr/>
      </xdr:nvSpPr>
      <xdr:spPr>
        <a:xfrm rot="178579">
          <a:off x="3983180" y="7386203"/>
          <a:ext cx="6710796" cy="337705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43295</xdr:colOff>
      <xdr:row>11</xdr:row>
      <xdr:rowOff>121228</xdr:rowOff>
    </xdr:from>
    <xdr:to>
      <xdr:col>45</xdr:col>
      <xdr:colOff>157968</xdr:colOff>
      <xdr:row>25</xdr:row>
      <xdr:rowOff>51955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B40CF1-5437-2BE3-6243-2203C807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7159" y="2095501"/>
          <a:ext cx="8903650" cy="333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658091</xdr:colOff>
      <xdr:row>25</xdr:row>
      <xdr:rowOff>112571</xdr:rowOff>
    </xdr:from>
    <xdr:to>
      <xdr:col>43</xdr:col>
      <xdr:colOff>3115</xdr:colOff>
      <xdr:row>34</xdr:row>
      <xdr:rowOff>60613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A1DB5A-279C-CB1A-DB30-36E159FB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409" y="5489866"/>
          <a:ext cx="5293820" cy="2528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294408</xdr:colOff>
      <xdr:row>32</xdr:row>
      <xdr:rowOff>285750</xdr:rowOff>
    </xdr:from>
    <xdr:to>
      <xdr:col>37</xdr:col>
      <xdr:colOff>303068</xdr:colOff>
      <xdr:row>33</xdr:row>
      <xdr:rowOff>69273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F468163-9261-D7F7-DCA7-D64A52573C0E}"/>
            </a:ext>
          </a:extLst>
        </xdr:cNvPr>
        <xdr:cNvSpPr/>
      </xdr:nvSpPr>
      <xdr:spPr>
        <a:xfrm rot="185016">
          <a:off x="1922317" y="7429500"/>
          <a:ext cx="8624456" cy="337705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259773</xdr:colOff>
      <xdr:row>48</xdr:row>
      <xdr:rowOff>138544</xdr:rowOff>
    </xdr:from>
    <xdr:to>
      <xdr:col>45</xdr:col>
      <xdr:colOff>224271</xdr:colOff>
      <xdr:row>59</xdr:row>
      <xdr:rowOff>2597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44E717-540D-B885-E4DC-041FEBD0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773" y="12114067"/>
          <a:ext cx="11108748" cy="200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666750</xdr:colOff>
      <xdr:row>36</xdr:row>
      <xdr:rowOff>17318</xdr:rowOff>
    </xdr:from>
    <xdr:to>
      <xdr:col>43</xdr:col>
      <xdr:colOff>977</xdr:colOff>
      <xdr:row>39</xdr:row>
      <xdr:rowOff>147205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C745C32-B2F1-455C-A770-F3D61A2A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6068" y="8399318"/>
          <a:ext cx="5283023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259773</xdr:colOff>
      <xdr:row>38</xdr:row>
      <xdr:rowOff>69273</xdr:rowOff>
    </xdr:from>
    <xdr:to>
      <xdr:col>38</xdr:col>
      <xdr:colOff>228400</xdr:colOff>
      <xdr:row>39</xdr:row>
      <xdr:rowOff>66213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D6BCE99-B05F-4753-BD55-44B850F47FE3}"/>
            </a:ext>
          </a:extLst>
        </xdr:cNvPr>
        <xdr:cNvSpPr/>
      </xdr:nvSpPr>
      <xdr:spPr>
        <a:xfrm rot="21182856">
          <a:off x="5126182" y="9005455"/>
          <a:ext cx="6029991" cy="265372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199159</xdr:colOff>
      <xdr:row>40</xdr:row>
      <xdr:rowOff>17318</xdr:rowOff>
    </xdr:from>
    <xdr:to>
      <xdr:col>38</xdr:col>
      <xdr:colOff>280126</xdr:colOff>
      <xdr:row>41</xdr:row>
      <xdr:rowOff>68841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8AB8075D-438B-4382-9872-E3AE90C52EF8}"/>
            </a:ext>
          </a:extLst>
        </xdr:cNvPr>
        <xdr:cNvSpPr/>
      </xdr:nvSpPr>
      <xdr:spPr>
        <a:xfrm rot="20747916">
          <a:off x="5065568" y="9680863"/>
          <a:ext cx="6142331" cy="319955"/>
        </a:xfrm>
        <a:prstGeom prst="rightArrow">
          <a:avLst>
            <a:gd name="adj1" fmla="val 50000"/>
            <a:gd name="adj2" fmla="val 208863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43295</xdr:colOff>
      <xdr:row>11</xdr:row>
      <xdr:rowOff>121228</xdr:rowOff>
    </xdr:from>
    <xdr:to>
      <xdr:col>45</xdr:col>
      <xdr:colOff>103028</xdr:colOff>
      <xdr:row>25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37DEE2-9319-CE96-C8AC-0E391EAE1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7159" y="2095501"/>
          <a:ext cx="8900665" cy="3377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558440</xdr:colOff>
      <xdr:row>25</xdr:row>
      <xdr:rowOff>138548</xdr:rowOff>
    </xdr:from>
    <xdr:to>
      <xdr:col>42</xdr:col>
      <xdr:colOff>588818</xdr:colOff>
      <xdr:row>34</xdr:row>
      <xdr:rowOff>274702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A98804D-5AE4-2FEB-C5D3-FCBCD1F1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713" y="5515843"/>
          <a:ext cx="5295105" cy="271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32</xdr:row>
      <xdr:rowOff>242455</xdr:rowOff>
    </xdr:from>
    <xdr:to>
      <xdr:col>37</xdr:col>
      <xdr:colOff>337706</xdr:colOff>
      <xdr:row>33</xdr:row>
      <xdr:rowOff>25978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E49F5D8-4148-4A2E-9CB3-4208C5F5EAA0}"/>
            </a:ext>
          </a:extLst>
        </xdr:cNvPr>
        <xdr:cNvSpPr/>
      </xdr:nvSpPr>
      <xdr:spPr>
        <a:xfrm>
          <a:off x="1913659" y="7386205"/>
          <a:ext cx="8719706" cy="337705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35</xdr:col>
      <xdr:colOff>554181</xdr:colOff>
      <xdr:row>36</xdr:row>
      <xdr:rowOff>51956</xdr:rowOff>
    </xdr:from>
    <xdr:to>
      <xdr:col>42</xdr:col>
      <xdr:colOff>623455</xdr:colOff>
      <xdr:row>39</xdr:row>
      <xdr:rowOff>192754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47C2F1-33AC-6762-E86A-170299F4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454" y="8433956"/>
          <a:ext cx="5334001" cy="96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268571</xdr:colOff>
      <xdr:row>38</xdr:row>
      <xdr:rowOff>54790</xdr:rowOff>
    </xdr:from>
    <xdr:to>
      <xdr:col>38</xdr:col>
      <xdr:colOff>126821</xdr:colOff>
      <xdr:row>39</xdr:row>
      <xdr:rowOff>51730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63E86C96-7F0B-452B-9779-438F64E19501}"/>
            </a:ext>
          </a:extLst>
        </xdr:cNvPr>
        <xdr:cNvSpPr/>
      </xdr:nvSpPr>
      <xdr:spPr>
        <a:xfrm rot="21265804">
          <a:off x="5134980" y="8990972"/>
          <a:ext cx="5971568" cy="265372"/>
        </a:xfrm>
        <a:prstGeom prst="rightArrow">
          <a:avLst>
            <a:gd name="adj1" fmla="val 50000"/>
            <a:gd name="adj2" fmla="val 276915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204382</xdr:colOff>
      <xdr:row>40</xdr:row>
      <xdr:rowOff>263468</xdr:rowOff>
    </xdr:from>
    <xdr:to>
      <xdr:col>38</xdr:col>
      <xdr:colOff>185098</xdr:colOff>
      <xdr:row>41</xdr:row>
      <xdr:rowOff>252197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FC00B3C-19D2-4B33-9D01-388920FEF6A9}"/>
            </a:ext>
          </a:extLst>
        </xdr:cNvPr>
        <xdr:cNvSpPr/>
      </xdr:nvSpPr>
      <xdr:spPr>
        <a:xfrm rot="20747916">
          <a:off x="5070791" y="9927013"/>
          <a:ext cx="6094034" cy="257161"/>
        </a:xfrm>
        <a:prstGeom prst="rightArrow">
          <a:avLst>
            <a:gd name="adj1" fmla="val 50000"/>
            <a:gd name="adj2" fmla="val 208863"/>
          </a:avLst>
        </a:prstGeom>
        <a:solidFill>
          <a:schemeClr val="accent4">
            <a:lumMod val="60000"/>
            <a:lumOff val="40000"/>
            <a:alpha val="38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51"/>
  <sheetViews>
    <sheetView showGridLines="0" tabSelected="1" view="pageBreakPreview" zoomScale="110" zoomScaleNormal="100" zoomScaleSheetLayoutView="110" workbookViewId="0">
      <selection activeCell="H6" sqref="H6:X6"/>
    </sheetView>
  </sheetViews>
  <sheetFormatPr defaultRowHeight="13.5" x14ac:dyDescent="0.15"/>
  <cols>
    <col min="1" max="1" width="2" customWidth="1"/>
    <col min="2" max="24" width="3.875" customWidth="1"/>
    <col min="25" max="25" width="1.25" customWidth="1"/>
    <col min="26" max="26" width="3.875" hidden="1" customWidth="1"/>
    <col min="27" max="27" width="24.25" hidden="1" customWidth="1"/>
    <col min="28" max="28" width="9.25" hidden="1" customWidth="1"/>
    <col min="29" max="29" width="6.375" style="33" customWidth="1"/>
    <col min="30" max="30" width="14.625" style="1" hidden="1" customWidth="1"/>
    <col min="31" max="31" width="10.25" style="1" hidden="1" customWidth="1"/>
    <col min="32" max="32" width="9.75" style="1" hidden="1" customWidth="1"/>
    <col min="33" max="33" width="11.625" style="1" hidden="1" customWidth="1"/>
    <col min="34" max="34" width="6.625" style="1" hidden="1" customWidth="1"/>
    <col min="35" max="35" width="12.375" style="1" bestFit="1" customWidth="1"/>
    <col min="36" max="36" width="9" style="1"/>
    <col min="37" max="37" width="15.25" style="1" bestFit="1" customWidth="1"/>
  </cols>
  <sheetData>
    <row r="1" spans="2:37" ht="8.25" customHeight="1" x14ac:dyDescent="0.15"/>
    <row r="2" spans="2:37" ht="18" customHeight="1" x14ac:dyDescent="0.15">
      <c r="B2" s="21" t="s">
        <v>83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2"/>
      <c r="X2" s="22"/>
      <c r="Y2" s="22"/>
      <c r="Z2" s="1"/>
      <c r="AA2" s="1"/>
      <c r="AB2" s="1"/>
    </row>
    <row r="3" spans="2:37" ht="6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1"/>
      <c r="AA3" s="1"/>
      <c r="AB3" s="1"/>
    </row>
    <row r="4" spans="2:37" ht="18" customHeight="1" x14ac:dyDescent="0.15">
      <c r="B4" s="25" t="s">
        <v>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1"/>
      <c r="N4" s="21"/>
      <c r="O4" s="21"/>
      <c r="P4" s="21"/>
      <c r="Q4" s="21"/>
      <c r="R4" s="21"/>
      <c r="S4" s="21"/>
      <c r="T4" s="21"/>
      <c r="U4" s="21"/>
      <c r="V4" s="22"/>
      <c r="W4" s="22"/>
      <c r="X4" s="22"/>
      <c r="Y4" s="22"/>
      <c r="Z4" s="1"/>
      <c r="AA4" s="1"/>
      <c r="AB4" s="1"/>
    </row>
    <row r="5" spans="2:37" ht="5.2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7"/>
      <c r="AA5" s="14"/>
      <c r="AB5" s="7"/>
      <c r="AC5" s="68"/>
      <c r="AD5" s="13"/>
      <c r="AE5" s="13"/>
      <c r="AF5" s="13"/>
      <c r="AG5" s="13"/>
      <c r="AH5" s="13"/>
      <c r="AI5" s="13"/>
      <c r="AJ5" s="13"/>
      <c r="AK5" s="13"/>
    </row>
    <row r="6" spans="2:37" ht="21" customHeight="1" x14ac:dyDescent="0.15">
      <c r="B6" s="86" t="s">
        <v>45</v>
      </c>
      <c r="C6" s="87"/>
      <c r="D6" s="87"/>
      <c r="E6" s="87"/>
      <c r="F6" s="87"/>
      <c r="G6" s="87"/>
      <c r="H6" s="215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7"/>
      <c r="Y6" s="23"/>
      <c r="Z6" s="6"/>
      <c r="AA6" s="6"/>
      <c r="AB6" s="4"/>
      <c r="AC6" s="69"/>
      <c r="AD6" s="13"/>
      <c r="AE6" s="13"/>
      <c r="AF6" s="13"/>
      <c r="AG6" s="13"/>
      <c r="AH6" s="13"/>
      <c r="AI6" s="13"/>
      <c r="AJ6" s="13"/>
      <c r="AK6" s="13"/>
    </row>
    <row r="7" spans="2:37" ht="21" customHeight="1" x14ac:dyDescent="0.15">
      <c r="B7" s="86" t="s">
        <v>44</v>
      </c>
      <c r="C7" s="87"/>
      <c r="D7" s="87"/>
      <c r="E7" s="87"/>
      <c r="F7" s="87"/>
      <c r="G7" s="87"/>
      <c r="H7" s="215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7"/>
      <c r="Y7" s="23"/>
      <c r="Z7" s="6"/>
      <c r="AA7" s="6"/>
      <c r="AB7" s="4"/>
      <c r="AC7" s="69"/>
      <c r="AD7" s="13"/>
      <c r="AE7" s="13"/>
      <c r="AF7" s="13"/>
      <c r="AG7" s="13"/>
      <c r="AH7" s="13"/>
      <c r="AI7" s="13"/>
      <c r="AJ7" s="13"/>
      <c r="AK7" s="13"/>
    </row>
    <row r="8" spans="2:37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1"/>
      <c r="AA8" s="1"/>
      <c r="AB8" s="1"/>
      <c r="AC8" s="69"/>
      <c r="AD8" s="13"/>
      <c r="AE8" s="13"/>
      <c r="AF8" s="13"/>
      <c r="AG8" s="13"/>
      <c r="AH8" s="13"/>
      <c r="AI8" s="13"/>
      <c r="AJ8" s="13"/>
      <c r="AK8" s="13"/>
    </row>
    <row r="9" spans="2:37" x14ac:dyDescent="0.15">
      <c r="B9" s="27" t="s">
        <v>48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1"/>
      <c r="AA9" s="1"/>
      <c r="AB9" s="1"/>
      <c r="AC9" s="69"/>
      <c r="AD9" s="13"/>
      <c r="AE9" s="13"/>
      <c r="AF9" s="13"/>
      <c r="AG9" s="13"/>
      <c r="AH9" s="13"/>
      <c r="AI9" s="13"/>
      <c r="AJ9" s="13"/>
      <c r="AK9" s="13"/>
    </row>
    <row r="10" spans="2:37" ht="17.25" customHeight="1" x14ac:dyDescent="0.15">
      <c r="B10" s="25"/>
      <c r="C10" s="214" t="s">
        <v>5</v>
      </c>
      <c r="D10" s="25" t="s">
        <v>22</v>
      </c>
      <c r="E10" s="25"/>
      <c r="F10" s="25"/>
      <c r="G10" s="214" t="s">
        <v>5</v>
      </c>
      <c r="H10" s="25" t="s">
        <v>6</v>
      </c>
      <c r="I10" s="25"/>
      <c r="J10" s="25"/>
      <c r="K10" s="214" t="s">
        <v>5</v>
      </c>
      <c r="L10" s="25" t="s">
        <v>62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2"/>
      <c r="X10" s="22"/>
      <c r="Y10" s="22"/>
      <c r="Z10" s="1"/>
      <c r="AA10" s="1"/>
      <c r="AB10" s="1"/>
      <c r="AC10" s="33" t="s">
        <v>64</v>
      </c>
      <c r="AD10" s="33"/>
    </row>
    <row r="11" spans="2:37" ht="13.5" customHeigh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2"/>
      <c r="X11" s="22"/>
      <c r="Y11" s="22"/>
      <c r="Z11" s="1"/>
      <c r="AA11" s="1"/>
      <c r="AB11" s="1"/>
      <c r="AC11" s="33" t="s">
        <v>65</v>
      </c>
      <c r="AD11" s="33"/>
    </row>
    <row r="12" spans="2:37" ht="18.75" customHeight="1" x14ac:dyDescent="0.15">
      <c r="B12" s="27" t="s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8"/>
      <c r="W12" s="28"/>
      <c r="X12" s="28"/>
      <c r="Y12" s="28"/>
      <c r="Z12" s="9"/>
      <c r="AA12" s="8"/>
      <c r="AB12" s="1"/>
      <c r="AC12" s="33" t="s">
        <v>66</v>
      </c>
      <c r="AD12" s="33"/>
    </row>
    <row r="13" spans="2:37" ht="19.5" customHeight="1" x14ac:dyDescent="0.15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03" t="s">
        <v>9</v>
      </c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/>
      <c r="Z13" s="2"/>
      <c r="AA13" s="8"/>
      <c r="AB13" s="1"/>
    </row>
    <row r="14" spans="2:37" ht="19.5" customHeight="1" x14ac:dyDescent="0.1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19"/>
      <c r="M14" s="103" t="s">
        <v>10</v>
      </c>
      <c r="N14" s="104"/>
      <c r="O14" s="104"/>
      <c r="P14" s="104"/>
      <c r="Q14" s="104"/>
      <c r="R14" s="105"/>
      <c r="S14" s="103" t="s">
        <v>11</v>
      </c>
      <c r="T14" s="104"/>
      <c r="U14" s="104"/>
      <c r="V14" s="104"/>
      <c r="W14" s="104"/>
      <c r="X14" s="105"/>
      <c r="Y14" s="26"/>
      <c r="Z14" s="2"/>
      <c r="AA14" s="8"/>
      <c r="AB14" s="1"/>
    </row>
    <row r="15" spans="2:37" s="3" customFormat="1" ht="19.5" customHeight="1" x14ac:dyDescent="0.15">
      <c r="B15" s="120" t="s">
        <v>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128"/>
      <c r="N15" s="129"/>
      <c r="O15" s="129"/>
      <c r="P15" s="129"/>
      <c r="Q15" s="40"/>
      <c r="R15" s="41"/>
      <c r="S15" s="220"/>
      <c r="T15" s="221"/>
      <c r="U15" s="221"/>
      <c r="V15" s="221"/>
      <c r="W15" s="40"/>
      <c r="X15" s="41"/>
      <c r="Y15" s="55"/>
      <c r="Z15" s="10"/>
      <c r="AA15" s="17" t="s">
        <v>1</v>
      </c>
      <c r="AB15" s="2"/>
      <c r="AC15" s="15" t="s">
        <v>67</v>
      </c>
      <c r="AD15" s="15"/>
      <c r="AE15" s="2"/>
      <c r="AF15" s="2"/>
      <c r="AG15" s="2"/>
      <c r="AH15" s="2"/>
      <c r="AI15" s="2"/>
      <c r="AJ15" s="2"/>
      <c r="AK15" s="2"/>
    </row>
    <row r="16" spans="2:37" ht="18.75" customHeight="1" x14ac:dyDescent="0.15">
      <c r="B16" s="123" t="s">
        <v>12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09"/>
      <c r="N16" s="110"/>
      <c r="O16" s="110"/>
      <c r="P16" s="110"/>
      <c r="Q16" s="42"/>
      <c r="R16" s="43"/>
      <c r="S16" s="222"/>
      <c r="T16" s="223"/>
      <c r="U16" s="223"/>
      <c r="V16" s="223"/>
      <c r="W16" s="42"/>
      <c r="X16" s="43"/>
      <c r="Y16" s="31"/>
      <c r="Z16" s="11"/>
      <c r="AA16" s="17" t="s">
        <v>0</v>
      </c>
      <c r="AB16" s="5"/>
    </row>
    <row r="17" spans="2:37" ht="18.75" customHeight="1" x14ac:dyDescent="0.15">
      <c r="B17" s="123" t="s">
        <v>13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109"/>
      <c r="N17" s="110"/>
      <c r="O17" s="110"/>
      <c r="P17" s="110"/>
      <c r="Q17" s="42"/>
      <c r="R17" s="43"/>
      <c r="S17" s="222"/>
      <c r="T17" s="223"/>
      <c r="U17" s="223"/>
      <c r="V17" s="223"/>
      <c r="W17" s="42"/>
      <c r="X17" s="43"/>
      <c r="Y17" s="31"/>
      <c r="Z17" s="11"/>
      <c r="AA17" s="18" t="s">
        <v>2</v>
      </c>
      <c r="AB17" s="1"/>
    </row>
    <row r="18" spans="2:37" ht="18.75" customHeight="1" x14ac:dyDescent="0.15">
      <c r="B18" s="123" t="s">
        <v>14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09"/>
      <c r="N18" s="110"/>
      <c r="O18" s="110"/>
      <c r="P18" s="110"/>
      <c r="Q18" s="42"/>
      <c r="R18" s="43"/>
      <c r="S18" s="222"/>
      <c r="T18" s="223"/>
      <c r="U18" s="223"/>
      <c r="V18" s="223"/>
      <c r="W18" s="42"/>
      <c r="X18" s="43"/>
      <c r="Y18" s="31"/>
      <c r="Z18" s="11"/>
      <c r="AA18" s="18"/>
      <c r="AB18" s="1"/>
    </row>
    <row r="19" spans="2:37" ht="18.75" customHeight="1" x14ac:dyDescent="0.15">
      <c r="B19" s="123" t="s">
        <v>15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5"/>
      <c r="M19" s="109"/>
      <c r="N19" s="110"/>
      <c r="O19" s="110"/>
      <c r="P19" s="110"/>
      <c r="Q19" s="42"/>
      <c r="R19" s="43"/>
      <c r="S19" s="222"/>
      <c r="T19" s="223"/>
      <c r="U19" s="223"/>
      <c r="V19" s="223"/>
      <c r="W19" s="42"/>
      <c r="X19" s="43"/>
      <c r="Y19" s="31"/>
      <c r="Z19" s="11"/>
      <c r="AA19" s="18"/>
      <c r="AB19" s="1"/>
    </row>
    <row r="20" spans="2:37" ht="18.75" customHeight="1" x14ac:dyDescent="0.15">
      <c r="B20" s="123" t="s">
        <v>16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161"/>
      <c r="N20" s="162"/>
      <c r="O20" s="162"/>
      <c r="P20" s="162"/>
      <c r="Q20" s="84"/>
      <c r="R20" s="85"/>
      <c r="S20" s="224"/>
      <c r="T20" s="225"/>
      <c r="U20" s="225"/>
      <c r="V20" s="225"/>
      <c r="W20" s="46"/>
      <c r="X20" s="47"/>
      <c r="Y20" s="31"/>
      <c r="Z20" s="11"/>
      <c r="AA20" s="18"/>
      <c r="AB20" s="1"/>
      <c r="AC20" s="33" t="s">
        <v>88</v>
      </c>
      <c r="AD20" s="33"/>
    </row>
    <row r="21" spans="2:37" ht="18.75" customHeight="1" x14ac:dyDescent="0.15">
      <c r="B21" s="123" t="s">
        <v>17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M21" s="161"/>
      <c r="N21" s="162"/>
      <c r="O21" s="162"/>
      <c r="P21" s="162"/>
      <c r="Q21" s="44"/>
      <c r="R21" s="45"/>
      <c r="S21" s="226"/>
      <c r="T21" s="227"/>
      <c r="U21" s="227"/>
      <c r="V21" s="227"/>
      <c r="W21" s="46"/>
      <c r="X21" s="47"/>
      <c r="Y21" s="31"/>
      <c r="Z21" s="11"/>
      <c r="AA21" s="18" t="s">
        <v>3</v>
      </c>
      <c r="AB21" s="1"/>
      <c r="AC21" s="33" t="s">
        <v>89</v>
      </c>
      <c r="AD21" s="33"/>
    </row>
    <row r="22" spans="2:37" ht="18.75" customHeight="1" thickBot="1" x14ac:dyDescent="0.2">
      <c r="B22" s="126" t="s">
        <v>18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14"/>
      <c r="N22" s="115"/>
      <c r="O22" s="115"/>
      <c r="P22" s="115"/>
      <c r="Q22" s="189"/>
      <c r="R22" s="190"/>
      <c r="S22" s="228"/>
      <c r="T22" s="229"/>
      <c r="U22" s="229"/>
      <c r="V22" s="229"/>
      <c r="W22" s="189"/>
      <c r="X22" s="190"/>
      <c r="Y22" s="31"/>
      <c r="Z22" s="11"/>
      <c r="AA22" s="11" t="s">
        <v>4</v>
      </c>
      <c r="AB22" s="11"/>
    </row>
    <row r="23" spans="2:37" ht="18.75" customHeight="1" thickTop="1" x14ac:dyDescent="0.15">
      <c r="B23" s="95" t="s">
        <v>19</v>
      </c>
      <c r="C23" s="96"/>
      <c r="D23" s="96"/>
      <c r="E23" s="99" t="s">
        <v>20</v>
      </c>
      <c r="F23" s="100"/>
      <c r="G23" s="100"/>
      <c r="H23" s="100"/>
      <c r="I23" s="100"/>
      <c r="J23" s="100"/>
      <c r="K23" s="100"/>
      <c r="L23" s="100"/>
      <c r="M23" s="163"/>
      <c r="N23" s="164"/>
      <c r="O23" s="164"/>
      <c r="P23" s="164"/>
      <c r="Q23" s="187"/>
      <c r="R23" s="188"/>
      <c r="S23" s="230"/>
      <c r="T23" s="231"/>
      <c r="U23" s="231"/>
      <c r="V23" s="231"/>
      <c r="W23" s="183"/>
      <c r="X23" s="184"/>
      <c r="Y23" s="31"/>
      <c r="Z23" s="11"/>
      <c r="AA23" s="11"/>
      <c r="AB23" s="1"/>
      <c r="AC23" s="33" t="s">
        <v>70</v>
      </c>
      <c r="AD23" s="33"/>
    </row>
    <row r="24" spans="2:37" ht="18" customHeight="1" x14ac:dyDescent="0.15">
      <c r="B24" s="97"/>
      <c r="C24" s="98"/>
      <c r="D24" s="98"/>
      <c r="E24" s="101" t="s">
        <v>21</v>
      </c>
      <c r="F24" s="102"/>
      <c r="G24" s="102"/>
      <c r="H24" s="102"/>
      <c r="I24" s="102"/>
      <c r="J24" s="102"/>
      <c r="K24" s="102"/>
      <c r="L24" s="102"/>
      <c r="M24" s="218"/>
      <c r="N24" s="219"/>
      <c r="O24" s="219"/>
      <c r="P24" s="219"/>
      <c r="Q24" s="181"/>
      <c r="R24" s="182"/>
      <c r="S24" s="232"/>
      <c r="T24" s="233"/>
      <c r="U24" s="233"/>
      <c r="V24" s="233"/>
      <c r="W24" s="185"/>
      <c r="X24" s="186"/>
      <c r="Y24" s="31"/>
      <c r="Z24" s="11"/>
      <c r="AA24" s="11"/>
      <c r="AB24" s="5"/>
      <c r="AC24" s="15"/>
    </row>
    <row r="25" spans="2:37" ht="18.75" customHeight="1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9"/>
      <c r="W25" s="30"/>
      <c r="X25" s="31"/>
      <c r="Y25" s="31"/>
      <c r="Z25" s="11"/>
      <c r="AA25" s="11"/>
      <c r="AB25" s="1"/>
    </row>
    <row r="26" spans="2:37" ht="12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9"/>
      <c r="W26" s="30"/>
      <c r="X26" s="31"/>
      <c r="Y26" s="31"/>
      <c r="Z26" s="11"/>
      <c r="AA26" s="11"/>
      <c r="AB26" s="1"/>
    </row>
    <row r="27" spans="2:37" ht="18.75" customHeight="1" x14ac:dyDescent="0.15">
      <c r="B27" s="27" t="s">
        <v>23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32"/>
      <c r="R27" s="107"/>
      <c r="S27" s="107"/>
      <c r="T27" s="107"/>
      <c r="U27" s="24"/>
      <c r="V27" s="29"/>
      <c r="W27" s="30"/>
      <c r="X27" s="24"/>
      <c r="Y27" s="31"/>
      <c r="Z27" s="11"/>
      <c r="AA27" s="11"/>
      <c r="AB27" s="1"/>
    </row>
    <row r="28" spans="2:37" ht="3" customHeight="1" x14ac:dyDescent="0.15">
      <c r="B28" s="25"/>
      <c r="C28" s="25"/>
      <c r="D28" s="25"/>
      <c r="E28" s="25"/>
      <c r="F28" s="25"/>
      <c r="G28" s="24"/>
      <c r="H28" s="106"/>
      <c r="I28" s="106"/>
      <c r="J28" s="106"/>
      <c r="K28" s="107"/>
      <c r="L28" s="108"/>
      <c r="M28" s="25"/>
      <c r="N28" s="25"/>
      <c r="O28" s="25"/>
      <c r="P28" s="25"/>
      <c r="Q28" s="107"/>
      <c r="R28" s="107"/>
      <c r="S28" s="24"/>
      <c r="T28" s="24"/>
      <c r="U28" s="24"/>
      <c r="V28" s="107"/>
      <c r="W28" s="107"/>
      <c r="X28" s="24"/>
      <c r="Y28" s="31"/>
      <c r="Z28" s="11"/>
      <c r="AA28" s="11"/>
      <c r="AB28" s="1"/>
      <c r="AC28" s="68"/>
    </row>
    <row r="29" spans="2:37" ht="30.75" customHeight="1" x14ac:dyDescent="0.15">
      <c r="B29" s="94" t="s">
        <v>73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197"/>
      <c r="W29" s="197"/>
      <c r="X29" s="57"/>
      <c r="Y29" s="31"/>
      <c r="Z29" s="11"/>
      <c r="AA29" s="11"/>
      <c r="AB29" s="1"/>
      <c r="AC29" s="33" t="s">
        <v>84</v>
      </c>
    </row>
    <row r="30" spans="2:37" ht="9.75" customHeight="1" x14ac:dyDescent="0.15">
      <c r="B30" s="25"/>
      <c r="C30" s="25"/>
      <c r="D30" s="25"/>
      <c r="E30" s="25"/>
      <c r="F30" s="25"/>
      <c r="G30" s="24"/>
      <c r="H30" s="106"/>
      <c r="I30" s="106"/>
      <c r="J30" s="106"/>
      <c r="K30" s="107"/>
      <c r="L30" s="108"/>
      <c r="M30" s="25"/>
      <c r="N30" s="25"/>
      <c r="O30" s="25"/>
      <c r="P30" s="25"/>
      <c r="Q30" s="107"/>
      <c r="R30" s="107"/>
      <c r="S30" s="24"/>
      <c r="T30" s="24"/>
      <c r="U30" s="24"/>
      <c r="V30" s="107"/>
      <c r="W30" s="107"/>
      <c r="X30" s="24"/>
      <c r="Y30" s="31"/>
      <c r="Z30" s="11"/>
      <c r="AA30" s="11"/>
      <c r="AB30" s="1"/>
    </row>
    <row r="31" spans="2:37" ht="44.25" customHeight="1" x14ac:dyDescent="0.15">
      <c r="B31" s="173" t="s">
        <v>25</v>
      </c>
      <c r="C31" s="174"/>
      <c r="D31" s="174"/>
      <c r="E31" s="174"/>
      <c r="F31" s="174"/>
      <c r="G31" s="175"/>
      <c r="H31" s="32"/>
      <c r="I31" s="91" t="s">
        <v>46</v>
      </c>
      <c r="J31" s="92"/>
      <c r="K31" s="92"/>
      <c r="L31" s="92"/>
      <c r="M31" s="92"/>
      <c r="N31" s="93"/>
      <c r="O31" s="39"/>
      <c r="P31" s="91" t="s">
        <v>28</v>
      </c>
      <c r="Q31" s="92"/>
      <c r="R31" s="92"/>
      <c r="S31" s="92"/>
      <c r="T31" s="92"/>
      <c r="U31" s="93"/>
      <c r="V31" s="196"/>
      <c r="W31" s="196"/>
      <c r="X31" s="196"/>
      <c r="Y31" s="31"/>
      <c r="Z31" s="11"/>
      <c r="AA31" s="11"/>
      <c r="AB31" s="1"/>
      <c r="AD31" s="50"/>
      <c r="AE31" s="50" t="s">
        <v>58</v>
      </c>
      <c r="AF31" s="50" t="s">
        <v>59</v>
      </c>
      <c r="AG31" s="50"/>
      <c r="AH31" s="50"/>
      <c r="AI31" s="50"/>
      <c r="AJ31" s="50"/>
      <c r="AK31" s="50"/>
    </row>
    <row r="32" spans="2:37" ht="20.25" customHeight="1" x14ac:dyDescent="0.15">
      <c r="B32" s="172" t="s">
        <v>26</v>
      </c>
      <c r="C32" s="172"/>
      <c r="D32" s="172"/>
      <c r="E32" s="172" t="s">
        <v>27</v>
      </c>
      <c r="F32" s="172"/>
      <c r="G32" s="172"/>
      <c r="H32" s="51"/>
      <c r="I32" s="172" t="s">
        <v>26</v>
      </c>
      <c r="J32" s="172"/>
      <c r="K32" s="172"/>
      <c r="L32" s="172" t="s">
        <v>27</v>
      </c>
      <c r="M32" s="172"/>
      <c r="N32" s="172"/>
      <c r="O32" s="24"/>
      <c r="P32" s="195" t="s">
        <v>26</v>
      </c>
      <c r="Q32" s="195"/>
      <c r="R32" s="195"/>
      <c r="S32" s="195" t="s">
        <v>27</v>
      </c>
      <c r="T32" s="195"/>
      <c r="U32" s="195"/>
      <c r="V32" s="29"/>
      <c r="W32" s="30"/>
      <c r="X32" s="31"/>
      <c r="Y32" s="31"/>
      <c r="Z32" s="11"/>
      <c r="AA32" s="11"/>
      <c r="AB32" s="1"/>
      <c r="AD32" s="49"/>
      <c r="AE32" s="66" t="e">
        <f>O38/O37</f>
        <v>#DIV/0!</v>
      </c>
      <c r="AF32" s="66" t="e">
        <f>O41/O37</f>
        <v>#DIV/0!</v>
      </c>
      <c r="AG32" s="2"/>
      <c r="AH32" s="49"/>
      <c r="AI32" s="12"/>
      <c r="AJ32" s="52"/>
      <c r="AK32" s="58"/>
    </row>
    <row r="33" spans="2:37" ht="43.5" customHeight="1" x14ac:dyDescent="0.15">
      <c r="B33" s="176" t="str">
        <f>IF(S23="","",AF40)</f>
        <v/>
      </c>
      <c r="C33" s="176"/>
      <c r="D33" s="176"/>
      <c r="E33" s="151" t="str">
        <f>IF(S23="","",AE33)</f>
        <v/>
      </c>
      <c r="F33" s="151"/>
      <c r="G33" s="151"/>
      <c r="H33" s="24"/>
      <c r="I33" s="152" t="str">
        <f>IF(S23="","",IF(C10="■",AF43,"―"))</f>
        <v/>
      </c>
      <c r="J33" s="152"/>
      <c r="K33" s="152"/>
      <c r="L33" s="153" t="str">
        <f>IF(S22="","",IF(C10="■",AF33,"―"))</f>
        <v/>
      </c>
      <c r="M33" s="153"/>
      <c r="N33" s="153"/>
      <c r="O33" s="53"/>
      <c r="P33" s="144" t="s">
        <v>47</v>
      </c>
      <c r="Q33" s="144"/>
      <c r="R33" s="144"/>
      <c r="S33" s="143" t="s">
        <v>47</v>
      </c>
      <c r="T33" s="143"/>
      <c r="U33" s="143"/>
      <c r="V33" s="29"/>
      <c r="W33" s="30"/>
      <c r="X33" s="31"/>
      <c r="Y33" s="31"/>
      <c r="Z33" s="11"/>
      <c r="AA33" s="11"/>
      <c r="AB33" s="1"/>
      <c r="AC33" s="33" t="s">
        <v>71</v>
      </c>
      <c r="AE33" s="59" t="e">
        <f>ROUNDUP(AE32,2)</f>
        <v>#DIV/0!</v>
      </c>
      <c r="AF33" s="59" t="e">
        <f>ROUNDUP(AF32,2)</f>
        <v>#DIV/0!</v>
      </c>
      <c r="AG33" s="65" t="s">
        <v>56</v>
      </c>
      <c r="AK33" s="2"/>
    </row>
    <row r="34" spans="2:37" ht="20.25" customHeight="1" x14ac:dyDescent="0.15">
      <c r="B34" s="154"/>
      <c r="C34" s="154"/>
      <c r="D34" s="154"/>
      <c r="E34" s="154"/>
      <c r="F34" s="154"/>
      <c r="G34" s="107"/>
      <c r="H34" s="108"/>
      <c r="I34" s="108"/>
      <c r="J34" s="108"/>
      <c r="K34" s="108"/>
      <c r="L34" s="108"/>
      <c r="M34" s="108"/>
      <c r="N34" s="108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31"/>
      <c r="Z34" s="11"/>
      <c r="AA34" s="19">
        <f>(G34/1.65)*232+817</f>
        <v>817</v>
      </c>
      <c r="AB34" s="20">
        <f>K34/50</f>
        <v>0</v>
      </c>
      <c r="AD34" s="72"/>
      <c r="AE34" s="72"/>
    </row>
    <row r="35" spans="2:37" ht="30.75" customHeight="1" x14ac:dyDescent="0.15">
      <c r="B35" s="94" t="s">
        <v>74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31"/>
      <c r="Z35" s="11"/>
      <c r="AA35" s="19">
        <f t="shared" ref="AA35:AA36" si="0">(G35/1.65)*232+817</f>
        <v>817</v>
      </c>
      <c r="AB35" s="20">
        <f>K35/50</f>
        <v>0</v>
      </c>
      <c r="AC35" s="33" t="s">
        <v>85</v>
      </c>
      <c r="AD35" s="50"/>
      <c r="AF35" s="64"/>
    </row>
    <row r="36" spans="2:37" ht="3" customHeight="1" thickBot="1" x14ac:dyDescent="0.2">
      <c r="B36" s="154"/>
      <c r="C36" s="154"/>
      <c r="D36" s="154"/>
      <c r="E36" s="154"/>
      <c r="F36" s="154"/>
      <c r="G36" s="107"/>
      <c r="H36" s="108"/>
      <c r="I36" s="108"/>
      <c r="J36" s="108"/>
      <c r="K36" s="108"/>
      <c r="L36" s="108"/>
      <c r="M36" s="108"/>
      <c r="N36" s="108"/>
      <c r="O36" s="111"/>
      <c r="P36" s="111"/>
      <c r="Q36" s="111"/>
      <c r="R36" s="111"/>
      <c r="S36" s="107"/>
      <c r="T36" s="107"/>
      <c r="U36" s="107"/>
      <c r="V36" s="111"/>
      <c r="W36" s="111"/>
      <c r="X36" s="111"/>
      <c r="Y36" s="31"/>
      <c r="Z36" s="11"/>
      <c r="AA36" s="19">
        <f t="shared" si="0"/>
        <v>817</v>
      </c>
      <c r="AB36" s="20">
        <f>K36/50</f>
        <v>0</v>
      </c>
    </row>
    <row r="37" spans="2:37" ht="21.75" customHeight="1" thickBot="1" x14ac:dyDescent="0.2">
      <c r="B37" s="141" t="s">
        <v>75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93" t="s">
        <v>40</v>
      </c>
      <c r="M37" s="193"/>
      <c r="N37" s="194"/>
      <c r="O37" s="133">
        <f>AF37</f>
        <v>0</v>
      </c>
      <c r="P37" s="134"/>
      <c r="Q37" s="134"/>
      <c r="R37" s="134"/>
      <c r="S37" s="145" t="s">
        <v>61</v>
      </c>
      <c r="T37" s="146"/>
      <c r="U37" s="146"/>
      <c r="V37" s="146"/>
      <c r="W37" s="146"/>
      <c r="X37" s="147"/>
      <c r="Y37" s="31"/>
      <c r="Z37" s="11"/>
      <c r="AA37" s="19"/>
      <c r="AB37" s="20"/>
      <c r="AC37" s="33" t="s">
        <v>72</v>
      </c>
      <c r="AD37" s="34" t="s">
        <v>54</v>
      </c>
      <c r="AE37" s="60">
        <f>SUM(S15:V19)</f>
        <v>0</v>
      </c>
      <c r="AF37" s="62">
        <f>ROUNDUP(AE37,1)</f>
        <v>0</v>
      </c>
      <c r="AG37" s="65" t="s">
        <v>56</v>
      </c>
    </row>
    <row r="38" spans="2:37" ht="21.75" customHeight="1" x14ac:dyDescent="0.15">
      <c r="B38" s="141" t="s">
        <v>76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93" t="s">
        <v>41</v>
      </c>
      <c r="M38" s="193"/>
      <c r="N38" s="194"/>
      <c r="O38" s="133">
        <f>AF38</f>
        <v>0</v>
      </c>
      <c r="P38" s="134"/>
      <c r="Q38" s="134"/>
      <c r="R38" s="134"/>
      <c r="S38" s="73" t="s">
        <v>36</v>
      </c>
      <c r="T38" s="74"/>
      <c r="U38" s="74"/>
      <c r="V38" s="74"/>
      <c r="W38" s="74"/>
      <c r="X38" s="79"/>
      <c r="Y38" s="31"/>
      <c r="Z38" s="11"/>
      <c r="AA38" s="11"/>
      <c r="AB38" s="1"/>
      <c r="AC38" s="15"/>
      <c r="AD38" s="34" t="s">
        <v>54</v>
      </c>
      <c r="AE38" s="60">
        <f>SUM(M15:P19,M21)</f>
        <v>0</v>
      </c>
      <c r="AF38" s="62">
        <f>ROUNDUP(AE38,1)</f>
        <v>0</v>
      </c>
      <c r="AG38" s="65" t="s">
        <v>56</v>
      </c>
    </row>
    <row r="39" spans="2:37" ht="21" customHeight="1" x14ac:dyDescent="0.15">
      <c r="B39" s="170" t="s">
        <v>77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17" t="s">
        <v>50</v>
      </c>
      <c r="M39" s="117"/>
      <c r="N39" s="118"/>
      <c r="O39" s="139">
        <f>O37-O38</f>
        <v>0</v>
      </c>
      <c r="P39" s="140"/>
      <c r="Q39" s="140"/>
      <c r="R39" s="140"/>
      <c r="S39" s="75"/>
      <c r="T39" s="76"/>
      <c r="U39" s="76"/>
      <c r="V39" s="76"/>
      <c r="W39" s="76"/>
      <c r="X39" s="80"/>
      <c r="Y39" s="31"/>
      <c r="Z39" s="11"/>
      <c r="AA39" s="11"/>
      <c r="AB39" s="1"/>
      <c r="AD39" s="5"/>
      <c r="AE39" s="60"/>
      <c r="AF39" s="2"/>
      <c r="AG39" s="63"/>
    </row>
    <row r="40" spans="2:37" ht="36" customHeight="1" thickBot="1" x14ac:dyDescent="0.2">
      <c r="B40" s="167" t="s">
        <v>78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135" t="str">
        <f>IF(S23="","",AF40)</f>
        <v/>
      </c>
      <c r="P40" s="136"/>
      <c r="Q40" s="136"/>
      <c r="R40" s="136"/>
      <c r="S40" s="148" t="str">
        <f>IF(S23="","",IF(AF40&gt;=0.5,"適合","不適合"))</f>
        <v/>
      </c>
      <c r="T40" s="149"/>
      <c r="U40" s="149"/>
      <c r="V40" s="149"/>
      <c r="W40" s="149"/>
      <c r="X40" s="150"/>
      <c r="Y40" s="31"/>
      <c r="Z40" s="11"/>
      <c r="AA40" s="16"/>
      <c r="AB40" s="1"/>
      <c r="AD40" s="5" t="s">
        <v>51</v>
      </c>
      <c r="AE40" s="61" t="e">
        <f>O39/O37</f>
        <v>#DIV/0!</v>
      </c>
      <c r="AF40" s="59" t="e">
        <f>ROUNDDOWN(AE40,2)</f>
        <v>#DIV/0!</v>
      </c>
      <c r="AG40" s="65" t="s">
        <v>57</v>
      </c>
    </row>
    <row r="41" spans="2:37" ht="21" customHeight="1" x14ac:dyDescent="0.15">
      <c r="B41" s="191" t="s">
        <v>79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02" t="s">
        <v>42</v>
      </c>
      <c r="M41" s="102"/>
      <c r="N41" s="119"/>
      <c r="O41" s="137">
        <f>AF41</f>
        <v>0</v>
      </c>
      <c r="P41" s="138"/>
      <c r="Q41" s="138"/>
      <c r="R41" s="138"/>
      <c r="S41" s="73" t="s">
        <v>37</v>
      </c>
      <c r="T41" s="74"/>
      <c r="U41" s="74"/>
      <c r="V41" s="74" t="s">
        <v>38</v>
      </c>
      <c r="W41" s="74"/>
      <c r="X41" s="79"/>
      <c r="Y41" s="31"/>
      <c r="Z41" s="11"/>
      <c r="AA41" s="11"/>
      <c r="AB41" s="1"/>
      <c r="AD41" s="34" t="s">
        <v>54</v>
      </c>
      <c r="AE41" s="60">
        <f>SUM(M15:P21)</f>
        <v>0</v>
      </c>
      <c r="AF41" s="62">
        <f>ROUNDUP(AE41,1)</f>
        <v>0</v>
      </c>
      <c r="AG41" s="65" t="s">
        <v>56</v>
      </c>
    </row>
    <row r="42" spans="2:37" ht="21" customHeight="1" x14ac:dyDescent="0.15">
      <c r="B42" s="170" t="s">
        <v>80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17" t="s">
        <v>52</v>
      </c>
      <c r="M42" s="117"/>
      <c r="N42" s="118"/>
      <c r="O42" s="139">
        <f>O37-O41</f>
        <v>0</v>
      </c>
      <c r="P42" s="140"/>
      <c r="Q42" s="140"/>
      <c r="R42" s="140"/>
      <c r="S42" s="75"/>
      <c r="T42" s="76"/>
      <c r="U42" s="76"/>
      <c r="V42" s="76"/>
      <c r="W42" s="76"/>
      <c r="X42" s="80"/>
      <c r="Y42" s="31"/>
      <c r="Z42" s="11"/>
      <c r="AA42" s="11"/>
      <c r="AB42" s="1"/>
      <c r="AD42" s="5"/>
      <c r="AE42" s="60"/>
      <c r="AF42" s="2"/>
      <c r="AG42" s="63"/>
    </row>
    <row r="43" spans="2:37" ht="36" customHeight="1" thickBot="1" x14ac:dyDescent="0.2">
      <c r="B43" s="130" t="s">
        <v>81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  <c r="O43" s="135" t="str">
        <f>IF(S23="","",AF43)</f>
        <v/>
      </c>
      <c r="P43" s="136"/>
      <c r="Q43" s="136"/>
      <c r="R43" s="136"/>
      <c r="S43" s="77" t="str">
        <f>IF(S23="","",IF(AF43&gt;=1,"適合","不適合"))</f>
        <v/>
      </c>
      <c r="T43" s="78"/>
      <c r="U43" s="78"/>
      <c r="V43" s="78" t="str">
        <f>IF(S23="","",IF(AF43&gt;=0.75,"適合","不適合"))</f>
        <v/>
      </c>
      <c r="W43" s="78"/>
      <c r="X43" s="81"/>
      <c r="Y43" s="22"/>
      <c r="Z43" s="1"/>
      <c r="AA43" s="1"/>
      <c r="AB43" s="1"/>
      <c r="AD43" s="5" t="s">
        <v>53</v>
      </c>
      <c r="AE43" s="61" t="e">
        <f>O42/O37</f>
        <v>#DIV/0!</v>
      </c>
      <c r="AF43" s="59" t="e">
        <f>ROUNDDOWN(AE43,2)</f>
        <v>#DIV/0!</v>
      </c>
      <c r="AG43" s="65" t="s">
        <v>57</v>
      </c>
    </row>
    <row r="44" spans="2:37" ht="24.75" customHeight="1" x14ac:dyDescent="0.15">
      <c r="B44" s="155" t="s">
        <v>82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158" t="str">
        <f>IF(S23="","",AE44)</f>
        <v/>
      </c>
      <c r="P44" s="159"/>
      <c r="Q44" s="159"/>
      <c r="R44" s="160"/>
      <c r="S44" s="82"/>
      <c r="T44" s="83"/>
      <c r="U44" s="83"/>
      <c r="V44" s="83"/>
      <c r="W44" s="83"/>
      <c r="X44" s="83"/>
      <c r="Y44" s="22"/>
      <c r="Z44" s="1"/>
      <c r="AA44" s="1"/>
      <c r="AB44" s="1"/>
      <c r="AE44" s="1" t="e">
        <f>IF(AF40&lt;0.5,"―",IF(AF43&gt;=1,"ZEB",IF(AF43&gt;=0.75,"Nearly ZEB","ZEB Ready")))</f>
        <v>#DIV/0!</v>
      </c>
    </row>
    <row r="45" spans="2:37" ht="19.5" customHeight="1" x14ac:dyDescent="0.15">
      <c r="B45" s="35"/>
      <c r="C45" s="36"/>
      <c r="D45" s="36"/>
      <c r="E45" s="25"/>
      <c r="F45" s="25"/>
      <c r="G45" s="2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2"/>
      <c r="AA45" s="1"/>
      <c r="AB45" s="1"/>
    </row>
    <row r="46" spans="2:37" ht="19.5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22"/>
      <c r="Z46" s="12"/>
      <c r="AA46" s="1"/>
      <c r="AB46" s="1"/>
    </row>
    <row r="47" spans="2:37" ht="19.5" customHeight="1" x14ac:dyDescent="0.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23"/>
      <c r="Z47" s="6"/>
      <c r="AA47" s="6"/>
    </row>
    <row r="48" spans="2:37" ht="19.5" customHeight="1" x14ac:dyDescent="0.1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ht="19.5" customHeight="1" x14ac:dyDescent="0.15"/>
    <row r="50" ht="19.5" customHeight="1" x14ac:dyDescent="0.15"/>
    <row r="51" ht="19.5" customHeight="1" x14ac:dyDescent="0.15"/>
  </sheetData>
  <sheetProtection algorithmName="SHA-512" hashValue="6YQU+r0UPJzSYU7FolosNWuBYaDqdwGRiZCNlFXJVe9bJm67hnrRUWT/Tb6gtBzc1yHfy+FTkp2Eq6yysgWD5Q==" saltValue="cURD3/vHNKCpD/AcqYyg0g==" spinCount="100000" sheet="1" selectLockedCells="1"/>
  <mergeCells count="113">
    <mergeCell ref="B41:K41"/>
    <mergeCell ref="L41:N41"/>
    <mergeCell ref="B42:K42"/>
    <mergeCell ref="L42:N42"/>
    <mergeCell ref="L38:N38"/>
    <mergeCell ref="V30:W30"/>
    <mergeCell ref="S32:U32"/>
    <mergeCell ref="P32:R32"/>
    <mergeCell ref="V31:X31"/>
    <mergeCell ref="L37:N37"/>
    <mergeCell ref="B37:K37"/>
    <mergeCell ref="H30:J30"/>
    <mergeCell ref="K30:L30"/>
    <mergeCell ref="Q30:R30"/>
    <mergeCell ref="G34:J34"/>
    <mergeCell ref="K34:N34"/>
    <mergeCell ref="O34:R34"/>
    <mergeCell ref="B44:N44"/>
    <mergeCell ref="O44:R4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24:P24"/>
    <mergeCell ref="B40:N40"/>
    <mergeCell ref="B39:K39"/>
    <mergeCell ref="L39:N39"/>
    <mergeCell ref="I31:N31"/>
    <mergeCell ref="I32:K32"/>
    <mergeCell ref="L32:N32"/>
    <mergeCell ref="B31:G31"/>
    <mergeCell ref="B32:D32"/>
    <mergeCell ref="E32:G32"/>
    <mergeCell ref="B33:D33"/>
    <mergeCell ref="B19:L19"/>
    <mergeCell ref="B20:L20"/>
    <mergeCell ref="B43:N43"/>
    <mergeCell ref="O38:R38"/>
    <mergeCell ref="O40:R40"/>
    <mergeCell ref="O43:R43"/>
    <mergeCell ref="O41:R41"/>
    <mergeCell ref="O39:R39"/>
    <mergeCell ref="O42:R42"/>
    <mergeCell ref="B38:K38"/>
    <mergeCell ref="S33:U33"/>
    <mergeCell ref="P33:R33"/>
    <mergeCell ref="O37:R37"/>
    <mergeCell ref="S37:X37"/>
    <mergeCell ref="S38:X39"/>
    <mergeCell ref="S40:X40"/>
    <mergeCell ref="E33:G33"/>
    <mergeCell ref="I33:K33"/>
    <mergeCell ref="L33:N33"/>
    <mergeCell ref="B36:F36"/>
    <mergeCell ref="G36:J36"/>
    <mergeCell ref="K36:N36"/>
    <mergeCell ref="O36:R36"/>
    <mergeCell ref="S36:U36"/>
    <mergeCell ref="V36:X36"/>
    <mergeCell ref="B34:F34"/>
    <mergeCell ref="S34:U34"/>
    <mergeCell ref="B35:X35"/>
    <mergeCell ref="V34:X34"/>
    <mergeCell ref="S20:V20"/>
    <mergeCell ref="S22:V22"/>
    <mergeCell ref="B13:L14"/>
    <mergeCell ref="B15:L15"/>
    <mergeCell ref="B16:L16"/>
    <mergeCell ref="B17:L17"/>
    <mergeCell ref="B18:L18"/>
    <mergeCell ref="B21:L21"/>
    <mergeCell ref="B22:L22"/>
    <mergeCell ref="M13:X13"/>
    <mergeCell ref="S15:V15"/>
    <mergeCell ref="S16:V16"/>
    <mergeCell ref="S17:V17"/>
    <mergeCell ref="S18:V18"/>
    <mergeCell ref="S23:V24"/>
    <mergeCell ref="Q24:R24"/>
    <mergeCell ref="W23:X24"/>
    <mergeCell ref="Q23:R23"/>
    <mergeCell ref="Q22:R22"/>
    <mergeCell ref="W22:X22"/>
    <mergeCell ref="V29:W29"/>
    <mergeCell ref="AD34:AE34"/>
    <mergeCell ref="S41:U42"/>
    <mergeCell ref="S43:U43"/>
    <mergeCell ref="V41:X42"/>
    <mergeCell ref="V43:X43"/>
    <mergeCell ref="S44:X44"/>
    <mergeCell ref="Q20:R20"/>
    <mergeCell ref="B6:G6"/>
    <mergeCell ref="H6:X6"/>
    <mergeCell ref="B7:G7"/>
    <mergeCell ref="H7:X7"/>
    <mergeCell ref="P31:U31"/>
    <mergeCell ref="B29:U29"/>
    <mergeCell ref="B23:D24"/>
    <mergeCell ref="E23:L23"/>
    <mergeCell ref="E24:L24"/>
    <mergeCell ref="S14:X14"/>
    <mergeCell ref="M14:R14"/>
    <mergeCell ref="H28:J28"/>
    <mergeCell ref="K28:L28"/>
    <mergeCell ref="Q28:R28"/>
    <mergeCell ref="V28:W28"/>
    <mergeCell ref="R27:T27"/>
    <mergeCell ref="S19:V19"/>
  </mergeCells>
  <phoneticPr fontId="2"/>
  <conditionalFormatting sqref="M20:P20">
    <cfRule type="expression" dxfId="33" priority="9">
      <formula>K10="■"</formula>
    </cfRule>
  </conditionalFormatting>
  <conditionalFormatting sqref="O41:R41">
    <cfRule type="expression" dxfId="32" priority="7">
      <formula>K10="■"</formula>
    </cfRule>
  </conditionalFormatting>
  <conditionalFormatting sqref="O42:R42">
    <cfRule type="expression" dxfId="31" priority="6">
      <formula>K10="■"</formula>
    </cfRule>
  </conditionalFormatting>
  <conditionalFormatting sqref="O43:R43">
    <cfRule type="expression" dxfId="30" priority="5">
      <formula>K10="■"</formula>
    </cfRule>
  </conditionalFormatting>
  <conditionalFormatting sqref="Q20:R20">
    <cfRule type="expression" dxfId="29" priority="8">
      <formula>K10="■"</formula>
    </cfRule>
  </conditionalFormatting>
  <conditionalFormatting sqref="S41:U42">
    <cfRule type="expression" dxfId="28" priority="4">
      <formula>K10="■"</formula>
    </cfRule>
  </conditionalFormatting>
  <conditionalFormatting sqref="S43:U43">
    <cfRule type="expression" dxfId="27" priority="2">
      <formula>K10="■"</formula>
    </cfRule>
  </conditionalFormatting>
  <conditionalFormatting sqref="V41:X42">
    <cfRule type="expression" dxfId="26" priority="3">
      <formula>K10="■"</formula>
    </cfRule>
  </conditionalFormatting>
  <conditionalFormatting sqref="V43:X43">
    <cfRule type="expression" dxfId="25" priority="1">
      <formula>K10="■"</formula>
    </cfRule>
  </conditionalFormatting>
  <dataValidations count="2">
    <dataValidation type="list" allowBlank="1" showInputMessage="1" showErrorMessage="1" sqref="O34:R34 O36:R36" xr:uid="{00000000-0002-0000-0000-000002000000}">
      <formula1>"(選択),90,70"</formula1>
    </dataValidation>
    <dataValidation type="list" allowBlank="1" showInputMessage="1" showErrorMessage="1" sqref="C10 G10 K10" xr:uid="{EF1C46D3-2903-4BBE-8E11-71102B0872A4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&amp;R&amp;"HG丸ｺﾞｼｯｸM-PRO,標準"&amp;8東日本住宅評価センター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CB8B-A644-476C-B67B-C65C78ADAB6D}">
  <dimension ref="B1:AR51"/>
  <sheetViews>
    <sheetView showGridLines="0" view="pageBreakPreview" topLeftCell="A28" zoomScale="110" zoomScaleNormal="100" zoomScaleSheetLayoutView="110" workbookViewId="0">
      <selection activeCell="S23" sqref="S23:V24"/>
    </sheetView>
  </sheetViews>
  <sheetFormatPr defaultRowHeight="13.5" x14ac:dyDescent="0.15"/>
  <cols>
    <col min="1" max="1" width="2" customWidth="1"/>
    <col min="2" max="24" width="3.875" customWidth="1"/>
    <col min="25" max="25" width="1.25" customWidth="1"/>
    <col min="26" max="26" width="3.875" hidden="1" customWidth="1"/>
    <col min="27" max="27" width="24.25" hidden="1" customWidth="1"/>
    <col min="28" max="28" width="9.25" hidden="1" customWidth="1"/>
    <col min="29" max="29" width="5.625" style="1" customWidth="1"/>
    <col min="30" max="30" width="14.625" style="1" hidden="1" customWidth="1"/>
    <col min="31" max="31" width="10.25" style="1" hidden="1" customWidth="1"/>
    <col min="32" max="32" width="9.75" style="1" hidden="1" customWidth="1"/>
    <col min="33" max="33" width="11.625" style="1" hidden="1" customWidth="1"/>
    <col min="34" max="34" width="6.625" style="1" hidden="1" customWidth="1"/>
    <col min="35" max="35" width="12.375" style="1" bestFit="1" customWidth="1"/>
    <col min="36" max="36" width="9" style="1"/>
    <col min="37" max="37" width="15.25" style="1" bestFit="1" customWidth="1"/>
  </cols>
  <sheetData>
    <row r="1" spans="2:37" ht="8.25" customHeight="1" x14ac:dyDescent="0.15"/>
    <row r="2" spans="2:37" ht="18" customHeight="1" x14ac:dyDescent="0.15">
      <c r="B2" s="21" t="s">
        <v>83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2"/>
      <c r="X2" s="22"/>
      <c r="Y2" s="22"/>
      <c r="Z2" s="1"/>
      <c r="AA2" s="1"/>
      <c r="AB2" s="1"/>
    </row>
    <row r="3" spans="2:37" ht="6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1"/>
      <c r="AA3" s="1"/>
      <c r="AB3" s="1"/>
    </row>
    <row r="4" spans="2:37" ht="18" customHeight="1" x14ac:dyDescent="0.15">
      <c r="B4" s="25" t="s">
        <v>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1"/>
      <c r="N4" s="21"/>
      <c r="O4" s="21"/>
      <c r="P4" s="21"/>
      <c r="Q4" s="21"/>
      <c r="R4" s="21"/>
      <c r="S4" s="21"/>
      <c r="T4" s="21"/>
      <c r="U4" s="21"/>
      <c r="V4" s="22"/>
      <c r="W4" s="22"/>
      <c r="X4" s="22"/>
      <c r="Y4" s="22"/>
      <c r="Z4" s="1"/>
      <c r="AA4" s="1"/>
      <c r="AB4" s="1"/>
    </row>
    <row r="5" spans="2:37" ht="5.2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7"/>
      <c r="AA5" s="14"/>
      <c r="AB5" s="7"/>
      <c r="AC5" s="14"/>
      <c r="AD5" s="13"/>
      <c r="AE5" s="13"/>
      <c r="AF5" s="13"/>
      <c r="AG5" s="13"/>
      <c r="AH5" s="13"/>
      <c r="AI5" s="13"/>
      <c r="AJ5" s="13"/>
      <c r="AK5" s="13"/>
    </row>
    <row r="6" spans="2:37" ht="21" customHeight="1" x14ac:dyDescent="0.15">
      <c r="B6" s="86" t="s">
        <v>45</v>
      </c>
      <c r="C6" s="87"/>
      <c r="D6" s="87"/>
      <c r="E6" s="87"/>
      <c r="F6" s="87"/>
      <c r="G6" s="87"/>
      <c r="H6" s="88" t="s">
        <v>68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23"/>
      <c r="Z6" s="6"/>
      <c r="AA6" s="6"/>
      <c r="AB6" s="4"/>
      <c r="AC6" s="13"/>
      <c r="AD6" s="13"/>
      <c r="AE6" s="13"/>
      <c r="AF6" s="13"/>
      <c r="AG6" s="13"/>
      <c r="AH6" s="13"/>
      <c r="AI6" s="13"/>
      <c r="AJ6" s="13"/>
      <c r="AK6" s="13"/>
    </row>
    <row r="7" spans="2:37" ht="21" customHeight="1" x14ac:dyDescent="0.15">
      <c r="B7" s="86" t="s">
        <v>44</v>
      </c>
      <c r="C7" s="87"/>
      <c r="D7" s="87"/>
      <c r="E7" s="87"/>
      <c r="F7" s="87"/>
      <c r="G7" s="87"/>
      <c r="H7" s="88" t="s">
        <v>69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  <c r="Y7" s="23"/>
      <c r="Z7" s="6"/>
      <c r="AA7" s="6"/>
      <c r="AB7" s="4"/>
      <c r="AC7" s="13"/>
      <c r="AD7" s="13"/>
      <c r="AE7" s="13"/>
      <c r="AF7" s="13"/>
      <c r="AG7" s="13"/>
      <c r="AH7" s="13"/>
      <c r="AI7" s="13"/>
      <c r="AJ7" s="13"/>
      <c r="AK7" s="13"/>
    </row>
    <row r="8" spans="2:37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1"/>
      <c r="AA8" s="1"/>
      <c r="AB8" s="1"/>
      <c r="AC8" s="13"/>
      <c r="AD8" s="13"/>
      <c r="AE8" s="13"/>
      <c r="AF8" s="13"/>
      <c r="AG8" s="13"/>
      <c r="AH8" s="13"/>
      <c r="AI8" s="13"/>
      <c r="AJ8" s="13"/>
      <c r="AK8" s="13"/>
    </row>
    <row r="9" spans="2:37" x14ac:dyDescent="0.15">
      <c r="B9" s="27" t="s">
        <v>48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1"/>
      <c r="AA9" s="1"/>
      <c r="AB9" s="1"/>
      <c r="AC9" s="13"/>
      <c r="AD9" s="13"/>
      <c r="AE9" s="13"/>
      <c r="AF9" s="13"/>
      <c r="AG9" s="13"/>
      <c r="AH9" s="13"/>
      <c r="AI9" s="13"/>
      <c r="AJ9" s="13"/>
      <c r="AK9" s="13"/>
    </row>
    <row r="10" spans="2:37" ht="17.25" customHeight="1" x14ac:dyDescent="0.15">
      <c r="B10" s="25"/>
      <c r="C10" s="54" t="s">
        <v>43</v>
      </c>
      <c r="D10" s="25" t="s">
        <v>22</v>
      </c>
      <c r="E10" s="25"/>
      <c r="F10" s="25"/>
      <c r="G10" s="54" t="s">
        <v>5</v>
      </c>
      <c r="H10" s="25" t="s">
        <v>6</v>
      </c>
      <c r="I10" s="25"/>
      <c r="J10" s="25"/>
      <c r="K10" s="54" t="s">
        <v>5</v>
      </c>
      <c r="L10" s="25" t="s">
        <v>62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2"/>
      <c r="X10" s="22"/>
      <c r="Y10" s="22"/>
      <c r="Z10" s="1"/>
      <c r="AA10" s="1"/>
      <c r="AB10" s="1"/>
      <c r="AC10" s="33" t="s">
        <v>64</v>
      </c>
      <c r="AD10" s="33"/>
    </row>
    <row r="11" spans="2:37" ht="13.5" customHeigh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2"/>
      <c r="X11" s="22"/>
      <c r="Y11" s="22"/>
      <c r="Z11" s="1"/>
      <c r="AA11" s="1"/>
      <c r="AB11" s="1"/>
      <c r="AC11" s="33" t="s">
        <v>65</v>
      </c>
      <c r="AD11" s="33"/>
    </row>
    <row r="12" spans="2:37" ht="18.75" customHeight="1" x14ac:dyDescent="0.15">
      <c r="B12" s="27" t="s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8"/>
      <c r="W12" s="28"/>
      <c r="X12" s="28"/>
      <c r="Y12" s="28"/>
      <c r="Z12" s="9"/>
      <c r="AA12" s="8"/>
      <c r="AB12" s="1"/>
      <c r="AC12" s="33" t="s">
        <v>66</v>
      </c>
      <c r="AD12" s="33"/>
    </row>
    <row r="13" spans="2:37" ht="19.5" customHeight="1" x14ac:dyDescent="0.15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03" t="s">
        <v>9</v>
      </c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/>
      <c r="Z13" s="2"/>
      <c r="AA13" s="8"/>
      <c r="AB13" s="1"/>
    </row>
    <row r="14" spans="2:37" ht="19.5" customHeight="1" x14ac:dyDescent="0.1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19"/>
      <c r="M14" s="103" t="s">
        <v>10</v>
      </c>
      <c r="N14" s="104"/>
      <c r="O14" s="104"/>
      <c r="P14" s="104"/>
      <c r="Q14" s="104"/>
      <c r="R14" s="105"/>
      <c r="S14" s="103" t="s">
        <v>11</v>
      </c>
      <c r="T14" s="104"/>
      <c r="U14" s="104"/>
      <c r="V14" s="104"/>
      <c r="W14" s="104"/>
      <c r="X14" s="105"/>
      <c r="Y14" s="26"/>
      <c r="Z14" s="2"/>
      <c r="AA14" s="8"/>
      <c r="AB14" s="1"/>
    </row>
    <row r="15" spans="2:37" s="3" customFormat="1" ht="19.5" customHeight="1" x14ac:dyDescent="0.15">
      <c r="B15" s="120" t="s">
        <v>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200">
        <v>131.9</v>
      </c>
      <c r="N15" s="201"/>
      <c r="O15" s="201"/>
      <c r="P15" s="201"/>
      <c r="Q15" s="40"/>
      <c r="R15" s="41"/>
      <c r="S15" s="200">
        <v>350.29</v>
      </c>
      <c r="T15" s="201"/>
      <c r="U15" s="201"/>
      <c r="V15" s="201"/>
      <c r="W15" s="40"/>
      <c r="X15" s="41"/>
      <c r="Y15" s="55"/>
      <c r="Z15" s="10"/>
      <c r="AA15" s="17" t="s">
        <v>1</v>
      </c>
      <c r="AB15" s="2"/>
      <c r="AC15" s="15" t="s">
        <v>67</v>
      </c>
      <c r="AD15" s="15"/>
      <c r="AE15" s="2"/>
      <c r="AF15" s="2"/>
      <c r="AG15" s="2"/>
      <c r="AH15" s="2"/>
      <c r="AI15" s="2"/>
      <c r="AJ15" s="2"/>
      <c r="AK15" s="2"/>
    </row>
    <row r="16" spans="2:37" ht="18.75" customHeight="1" x14ac:dyDescent="0.15">
      <c r="B16" s="123" t="s">
        <v>12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98">
        <v>4.63</v>
      </c>
      <c r="N16" s="199"/>
      <c r="O16" s="199"/>
      <c r="P16" s="199"/>
      <c r="Q16" s="42"/>
      <c r="R16" s="43"/>
      <c r="S16" s="198">
        <v>16.72</v>
      </c>
      <c r="T16" s="199"/>
      <c r="U16" s="199"/>
      <c r="V16" s="199"/>
      <c r="W16" s="42"/>
      <c r="X16" s="43"/>
      <c r="Y16" s="31"/>
      <c r="Z16" s="11"/>
      <c r="AA16" s="17" t="s">
        <v>0</v>
      </c>
      <c r="AB16" s="5"/>
    </row>
    <row r="17" spans="2:41" ht="18.75" customHeight="1" x14ac:dyDescent="0.15">
      <c r="B17" s="123" t="s">
        <v>13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198">
        <v>60.19</v>
      </c>
      <c r="N17" s="199"/>
      <c r="O17" s="199"/>
      <c r="P17" s="199"/>
      <c r="Q17" s="42"/>
      <c r="R17" s="43"/>
      <c r="S17" s="198">
        <v>172.07</v>
      </c>
      <c r="T17" s="199"/>
      <c r="U17" s="199"/>
      <c r="V17" s="199"/>
      <c r="W17" s="42"/>
      <c r="X17" s="43"/>
      <c r="Y17" s="31"/>
      <c r="Z17" s="11"/>
      <c r="AA17" s="18" t="s">
        <v>2</v>
      </c>
      <c r="AB17" s="1"/>
    </row>
    <row r="18" spans="2:41" ht="18.75" customHeight="1" x14ac:dyDescent="0.15">
      <c r="B18" s="123" t="s">
        <v>14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98">
        <v>9.01</v>
      </c>
      <c r="N18" s="199"/>
      <c r="O18" s="199"/>
      <c r="P18" s="199"/>
      <c r="Q18" s="42"/>
      <c r="R18" s="43"/>
      <c r="S18" s="198">
        <v>3.8</v>
      </c>
      <c r="T18" s="199"/>
      <c r="U18" s="199"/>
      <c r="V18" s="199"/>
      <c r="W18" s="42"/>
      <c r="X18" s="43"/>
      <c r="Y18" s="31"/>
      <c r="Z18" s="11"/>
      <c r="AA18" s="18"/>
      <c r="AB18" s="1"/>
    </row>
    <row r="19" spans="2:41" ht="18.75" customHeight="1" x14ac:dyDescent="0.15">
      <c r="B19" s="123" t="s">
        <v>15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5"/>
      <c r="M19" s="198">
        <v>24</v>
      </c>
      <c r="N19" s="199"/>
      <c r="O19" s="199"/>
      <c r="P19" s="199"/>
      <c r="Q19" s="42"/>
      <c r="R19" s="43"/>
      <c r="S19" s="198">
        <v>24</v>
      </c>
      <c r="T19" s="199"/>
      <c r="U19" s="199"/>
      <c r="V19" s="199"/>
      <c r="W19" s="42"/>
      <c r="X19" s="43"/>
      <c r="Y19" s="31"/>
      <c r="Z19" s="11"/>
      <c r="AA19" s="18"/>
      <c r="AB19" s="1"/>
    </row>
    <row r="20" spans="2:41" ht="18.75" customHeight="1" x14ac:dyDescent="0.15">
      <c r="B20" s="123" t="s">
        <v>16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202">
        <v>-141.03</v>
      </c>
      <c r="N20" s="203"/>
      <c r="O20" s="203"/>
      <c r="P20" s="203"/>
      <c r="Q20" s="84"/>
      <c r="R20" s="85"/>
      <c r="S20" s="112"/>
      <c r="T20" s="113"/>
      <c r="U20" s="113"/>
      <c r="V20" s="113"/>
      <c r="W20" s="46"/>
      <c r="X20" s="47"/>
      <c r="Y20" s="31"/>
      <c r="Z20" s="11"/>
      <c r="AA20" s="18"/>
      <c r="AB20" s="1"/>
      <c r="AC20" s="33" t="s">
        <v>63</v>
      </c>
      <c r="AD20" s="33"/>
    </row>
    <row r="21" spans="2:41" ht="18.75" customHeight="1" x14ac:dyDescent="0.15">
      <c r="B21" s="123" t="s">
        <v>17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M21" s="202">
        <v>0</v>
      </c>
      <c r="N21" s="203"/>
      <c r="O21" s="203"/>
      <c r="P21" s="203"/>
      <c r="Q21" s="44"/>
      <c r="R21" s="45"/>
      <c r="S21" s="48"/>
      <c r="T21" s="46"/>
      <c r="U21" s="46"/>
      <c r="V21" s="46"/>
      <c r="W21" s="46"/>
      <c r="X21" s="47"/>
      <c r="Y21" s="31"/>
      <c r="Z21" s="11"/>
      <c r="AA21" s="18" t="s">
        <v>3</v>
      </c>
      <c r="AB21" s="1"/>
      <c r="AC21" s="33" t="s">
        <v>55</v>
      </c>
      <c r="AD21" s="33"/>
    </row>
    <row r="22" spans="2:41" ht="18.75" customHeight="1" thickBot="1" x14ac:dyDescent="0.2">
      <c r="B22" s="126" t="s">
        <v>18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204">
        <v>119.99</v>
      </c>
      <c r="N22" s="205"/>
      <c r="O22" s="205"/>
      <c r="P22" s="205"/>
      <c r="Q22" s="189"/>
      <c r="R22" s="190"/>
      <c r="S22" s="204">
        <v>119.99</v>
      </c>
      <c r="T22" s="205"/>
      <c r="U22" s="205"/>
      <c r="V22" s="205"/>
      <c r="W22" s="189"/>
      <c r="X22" s="190"/>
      <c r="Y22" s="31"/>
      <c r="Z22" s="11"/>
      <c r="AA22" s="11" t="s">
        <v>4</v>
      </c>
      <c r="AB22" s="11"/>
    </row>
    <row r="23" spans="2:41" ht="18.75" customHeight="1" thickTop="1" x14ac:dyDescent="0.15">
      <c r="B23" s="95" t="s">
        <v>19</v>
      </c>
      <c r="C23" s="96"/>
      <c r="D23" s="96"/>
      <c r="E23" s="99" t="s">
        <v>20</v>
      </c>
      <c r="F23" s="100"/>
      <c r="G23" s="100"/>
      <c r="H23" s="100"/>
      <c r="I23" s="100"/>
      <c r="J23" s="100"/>
      <c r="K23" s="100"/>
      <c r="L23" s="100"/>
      <c r="M23" s="206">
        <v>208.7</v>
      </c>
      <c r="N23" s="207"/>
      <c r="O23" s="207"/>
      <c r="P23" s="207"/>
      <c r="Q23" s="187"/>
      <c r="R23" s="188"/>
      <c r="S23" s="208">
        <v>686.9</v>
      </c>
      <c r="T23" s="209"/>
      <c r="U23" s="209"/>
      <c r="V23" s="209"/>
      <c r="W23" s="183"/>
      <c r="X23" s="184"/>
      <c r="Y23" s="31"/>
      <c r="Z23" s="11"/>
      <c r="AA23" s="11"/>
      <c r="AB23" s="1"/>
      <c r="AC23" s="33" t="s">
        <v>70</v>
      </c>
      <c r="AD23" s="33"/>
    </row>
    <row r="24" spans="2:41" ht="18" customHeight="1" x14ac:dyDescent="0.15">
      <c r="B24" s="97"/>
      <c r="C24" s="98"/>
      <c r="D24" s="98"/>
      <c r="E24" s="101" t="s">
        <v>21</v>
      </c>
      <c r="F24" s="102"/>
      <c r="G24" s="102"/>
      <c r="H24" s="102"/>
      <c r="I24" s="102"/>
      <c r="J24" s="102"/>
      <c r="K24" s="102"/>
      <c r="L24" s="102"/>
      <c r="M24" s="212">
        <v>349.8</v>
      </c>
      <c r="N24" s="213"/>
      <c r="O24" s="213"/>
      <c r="P24" s="213"/>
      <c r="Q24" s="181"/>
      <c r="R24" s="182"/>
      <c r="S24" s="210"/>
      <c r="T24" s="211"/>
      <c r="U24" s="211"/>
      <c r="V24" s="211"/>
      <c r="W24" s="185"/>
      <c r="X24" s="186"/>
      <c r="Y24" s="31"/>
      <c r="Z24" s="11"/>
      <c r="AA24" s="11"/>
      <c r="AB24" s="5"/>
      <c r="AC24" s="15"/>
    </row>
    <row r="25" spans="2:41" ht="18.75" customHeight="1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9"/>
      <c r="W25" s="30"/>
      <c r="X25" s="31"/>
      <c r="Y25" s="31"/>
      <c r="Z25" s="11"/>
      <c r="AA25" s="11"/>
      <c r="AB25" s="1"/>
    </row>
    <row r="26" spans="2:41" ht="12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9"/>
      <c r="W26" s="30"/>
      <c r="X26" s="31"/>
      <c r="Y26" s="31"/>
      <c r="Z26" s="11"/>
      <c r="AA26" s="11"/>
      <c r="AB26" s="1"/>
    </row>
    <row r="27" spans="2:41" ht="18.75" customHeight="1" x14ac:dyDescent="0.15">
      <c r="B27" s="27" t="s">
        <v>23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32"/>
      <c r="R27" s="107"/>
      <c r="S27" s="107"/>
      <c r="T27" s="107"/>
      <c r="U27" s="24"/>
      <c r="V27" s="29"/>
      <c r="W27" s="30"/>
      <c r="X27" s="24"/>
      <c r="Y27" s="31"/>
      <c r="Z27" s="11"/>
      <c r="AA27" s="11"/>
      <c r="AB27" s="1"/>
    </row>
    <row r="28" spans="2:41" ht="3" customHeight="1" x14ac:dyDescent="0.15">
      <c r="B28" s="25"/>
      <c r="C28" s="25"/>
      <c r="D28" s="25"/>
      <c r="E28" s="25"/>
      <c r="F28" s="25"/>
      <c r="G28" s="24"/>
      <c r="H28" s="106"/>
      <c r="I28" s="106"/>
      <c r="J28" s="106"/>
      <c r="K28" s="107"/>
      <c r="L28" s="108"/>
      <c r="M28" s="25"/>
      <c r="N28" s="25"/>
      <c r="O28" s="25"/>
      <c r="P28" s="25"/>
      <c r="Q28" s="107"/>
      <c r="R28" s="107"/>
      <c r="S28" s="24"/>
      <c r="T28" s="24"/>
      <c r="U28" s="24"/>
      <c r="V28" s="107"/>
      <c r="W28" s="107"/>
      <c r="X28" s="24"/>
      <c r="Y28" s="31"/>
      <c r="Z28" s="11"/>
      <c r="AA28" s="11"/>
      <c r="AB28" s="1"/>
      <c r="AC28" s="14"/>
    </row>
    <row r="29" spans="2:41" ht="30.75" customHeight="1" x14ac:dyDescent="0.15">
      <c r="B29" s="94" t="s">
        <v>24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197"/>
      <c r="W29" s="197"/>
      <c r="X29" s="57"/>
      <c r="Y29" s="31"/>
      <c r="Z29" s="11"/>
      <c r="AA29" s="11"/>
      <c r="AB29" s="1"/>
      <c r="AO29" s="1"/>
    </row>
    <row r="30" spans="2:41" ht="9.75" customHeight="1" x14ac:dyDescent="0.15">
      <c r="B30" s="25"/>
      <c r="C30" s="25"/>
      <c r="D30" s="25"/>
      <c r="E30" s="25"/>
      <c r="F30" s="25"/>
      <c r="G30" s="24"/>
      <c r="H30" s="106"/>
      <c r="I30" s="106"/>
      <c r="J30" s="106"/>
      <c r="K30" s="107"/>
      <c r="L30" s="108"/>
      <c r="M30" s="25"/>
      <c r="N30" s="25"/>
      <c r="O30" s="25"/>
      <c r="P30" s="25"/>
      <c r="Q30" s="107"/>
      <c r="R30" s="107"/>
      <c r="S30" s="24"/>
      <c r="T30" s="24"/>
      <c r="U30" s="24"/>
      <c r="V30" s="107"/>
      <c r="W30" s="107"/>
      <c r="X30" s="24"/>
      <c r="Y30" s="31"/>
      <c r="Z30" s="11"/>
      <c r="AA30" s="11"/>
      <c r="AB30" s="1"/>
    </row>
    <row r="31" spans="2:41" ht="44.25" customHeight="1" x14ac:dyDescent="0.15">
      <c r="B31" s="173" t="s">
        <v>25</v>
      </c>
      <c r="C31" s="174"/>
      <c r="D31" s="174"/>
      <c r="E31" s="174"/>
      <c r="F31" s="174"/>
      <c r="G31" s="175"/>
      <c r="H31" s="32"/>
      <c r="I31" s="91" t="s">
        <v>46</v>
      </c>
      <c r="J31" s="92"/>
      <c r="K31" s="92"/>
      <c r="L31" s="92"/>
      <c r="M31" s="92"/>
      <c r="N31" s="93"/>
      <c r="O31" s="39"/>
      <c r="P31" s="91" t="s">
        <v>28</v>
      </c>
      <c r="Q31" s="92"/>
      <c r="R31" s="92"/>
      <c r="S31" s="92"/>
      <c r="T31" s="92"/>
      <c r="U31" s="93"/>
      <c r="V31" s="196"/>
      <c r="W31" s="196"/>
      <c r="X31" s="196"/>
      <c r="Y31" s="31"/>
      <c r="Z31" s="11"/>
      <c r="AA31" s="11"/>
      <c r="AB31" s="1"/>
      <c r="AD31" s="50"/>
      <c r="AE31" s="50" t="s">
        <v>58</v>
      </c>
      <c r="AF31" s="50" t="s">
        <v>59</v>
      </c>
      <c r="AG31" s="50"/>
      <c r="AH31" s="50"/>
      <c r="AI31" s="50"/>
      <c r="AJ31" s="50"/>
      <c r="AK31" s="50"/>
    </row>
    <row r="32" spans="2:41" ht="20.25" customHeight="1" x14ac:dyDescent="0.15">
      <c r="B32" s="172" t="s">
        <v>26</v>
      </c>
      <c r="C32" s="172"/>
      <c r="D32" s="172"/>
      <c r="E32" s="172" t="s">
        <v>27</v>
      </c>
      <c r="F32" s="172"/>
      <c r="G32" s="172"/>
      <c r="H32" s="51"/>
      <c r="I32" s="172" t="s">
        <v>26</v>
      </c>
      <c r="J32" s="172"/>
      <c r="K32" s="172"/>
      <c r="L32" s="172" t="s">
        <v>27</v>
      </c>
      <c r="M32" s="172"/>
      <c r="N32" s="172"/>
      <c r="O32" s="24"/>
      <c r="P32" s="195" t="s">
        <v>26</v>
      </c>
      <c r="Q32" s="195"/>
      <c r="R32" s="195"/>
      <c r="S32" s="195" t="s">
        <v>27</v>
      </c>
      <c r="T32" s="195"/>
      <c r="U32" s="195"/>
      <c r="V32" s="29"/>
      <c r="W32" s="30"/>
      <c r="X32" s="31"/>
      <c r="Y32" s="31"/>
      <c r="Z32" s="11"/>
      <c r="AA32" s="11"/>
      <c r="AB32" s="1"/>
      <c r="AD32" s="49"/>
      <c r="AE32" s="66">
        <f>O38/O37</f>
        <v>0.40536249779502559</v>
      </c>
      <c r="AF32" s="66">
        <f>O41/O37</f>
        <v>0.15646498500617395</v>
      </c>
      <c r="AG32" s="2"/>
      <c r="AH32" s="49"/>
      <c r="AI32" s="12"/>
      <c r="AJ32" s="52"/>
      <c r="AK32" s="58"/>
    </row>
    <row r="33" spans="2:44" ht="43.5" customHeight="1" x14ac:dyDescent="0.15">
      <c r="B33" s="176">
        <f>IF(S23="","",AF40)</f>
        <v>0.59</v>
      </c>
      <c r="C33" s="176"/>
      <c r="D33" s="176"/>
      <c r="E33" s="151">
        <f>IF(S23="","",AE33)</f>
        <v>0.41000000000000003</v>
      </c>
      <c r="F33" s="151"/>
      <c r="G33" s="151"/>
      <c r="H33" s="24"/>
      <c r="I33" s="152">
        <f>IF(S23="","",IF(C10="■",AF43,"―"))</f>
        <v>0.84</v>
      </c>
      <c r="J33" s="152"/>
      <c r="K33" s="152"/>
      <c r="L33" s="153">
        <f>IF(S22="","",IF(C10="■",AF33,"―"))</f>
        <v>0.16</v>
      </c>
      <c r="M33" s="153"/>
      <c r="N33" s="153"/>
      <c r="O33" s="53"/>
      <c r="P33" s="144" t="s">
        <v>47</v>
      </c>
      <c r="Q33" s="144"/>
      <c r="R33" s="144"/>
      <c r="S33" s="143" t="s">
        <v>47</v>
      </c>
      <c r="T33" s="143"/>
      <c r="U33" s="143"/>
      <c r="V33" s="29"/>
      <c r="W33" s="30"/>
      <c r="X33" s="31"/>
      <c r="Y33" s="31"/>
      <c r="Z33" s="11"/>
      <c r="AA33" s="11"/>
      <c r="AB33" s="1"/>
      <c r="AC33" s="33"/>
      <c r="AE33" s="59">
        <f>ROUNDUP(AE32,2)</f>
        <v>0.41000000000000003</v>
      </c>
      <c r="AF33" s="59">
        <f>ROUNDUP(AF32,2)</f>
        <v>0.16</v>
      </c>
      <c r="AG33" s="65" t="s">
        <v>56</v>
      </c>
      <c r="AK33" s="2"/>
    </row>
    <row r="34" spans="2:44" ht="20.25" customHeight="1" x14ac:dyDescent="0.15">
      <c r="B34" s="154"/>
      <c r="C34" s="154"/>
      <c r="D34" s="154"/>
      <c r="E34" s="154"/>
      <c r="F34" s="154"/>
      <c r="G34" s="107"/>
      <c r="H34" s="108"/>
      <c r="I34" s="108"/>
      <c r="J34" s="108"/>
      <c r="K34" s="108"/>
      <c r="L34" s="108"/>
      <c r="M34" s="108"/>
      <c r="N34" s="108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31"/>
      <c r="Z34" s="11"/>
      <c r="AA34" s="19">
        <f>(G34/1.65)*232+817</f>
        <v>817</v>
      </c>
      <c r="AB34" s="20">
        <f>K34/50</f>
        <v>0</v>
      </c>
      <c r="AD34" s="72"/>
      <c r="AE34" s="72"/>
      <c r="AO34" s="1"/>
      <c r="AR34" s="33" t="s">
        <v>86</v>
      </c>
    </row>
    <row r="35" spans="2:44" ht="30.75" customHeight="1" x14ac:dyDescent="0.15">
      <c r="B35" s="94" t="s">
        <v>29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31"/>
      <c r="Z35" s="11"/>
      <c r="AA35" s="19">
        <f t="shared" ref="AA35:AA36" si="0">(G35/1.65)*232+817</f>
        <v>817</v>
      </c>
      <c r="AB35" s="20">
        <f>K35/50</f>
        <v>0</v>
      </c>
      <c r="AD35" s="50"/>
      <c r="AF35" s="64"/>
      <c r="AR35" s="70"/>
    </row>
    <row r="36" spans="2:44" ht="3" customHeight="1" thickBot="1" x14ac:dyDescent="0.2">
      <c r="B36" s="154"/>
      <c r="C36" s="154"/>
      <c r="D36" s="154"/>
      <c r="E36" s="154"/>
      <c r="F36" s="154"/>
      <c r="G36" s="107"/>
      <c r="H36" s="108"/>
      <c r="I36" s="108"/>
      <c r="J36" s="108"/>
      <c r="K36" s="108"/>
      <c r="L36" s="108"/>
      <c r="M36" s="108"/>
      <c r="N36" s="108"/>
      <c r="O36" s="111"/>
      <c r="P36" s="111"/>
      <c r="Q36" s="111"/>
      <c r="R36" s="111"/>
      <c r="S36" s="107"/>
      <c r="T36" s="107"/>
      <c r="U36" s="107"/>
      <c r="V36" s="111"/>
      <c r="W36" s="111"/>
      <c r="X36" s="111"/>
      <c r="Y36" s="31"/>
      <c r="Z36" s="11"/>
      <c r="AA36" s="19">
        <f t="shared" si="0"/>
        <v>817</v>
      </c>
      <c r="AB36" s="20">
        <f>K36/50</f>
        <v>0</v>
      </c>
      <c r="AR36" s="70"/>
    </row>
    <row r="37" spans="2:44" ht="21.75" customHeight="1" thickBot="1" x14ac:dyDescent="0.2">
      <c r="B37" s="141" t="s">
        <v>49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93" t="s">
        <v>40</v>
      </c>
      <c r="M37" s="193"/>
      <c r="N37" s="194"/>
      <c r="O37" s="133">
        <f>AF37</f>
        <v>566.9</v>
      </c>
      <c r="P37" s="134"/>
      <c r="Q37" s="134"/>
      <c r="R37" s="134"/>
      <c r="S37" s="145" t="s">
        <v>61</v>
      </c>
      <c r="T37" s="146"/>
      <c r="U37" s="146"/>
      <c r="V37" s="146"/>
      <c r="W37" s="146"/>
      <c r="X37" s="147"/>
      <c r="Y37" s="31"/>
      <c r="Z37" s="11"/>
      <c r="AA37" s="19"/>
      <c r="AB37" s="20"/>
      <c r="AC37" s="33"/>
      <c r="AD37" s="34" t="s">
        <v>54</v>
      </c>
      <c r="AE37" s="60">
        <f>SUM(S15:V19)</f>
        <v>566.87999999999988</v>
      </c>
      <c r="AF37" s="62">
        <f>ROUNDUP(AE37,1)</f>
        <v>566.9</v>
      </c>
      <c r="AG37" s="65" t="s">
        <v>56</v>
      </c>
      <c r="AO37" s="1"/>
      <c r="AR37" s="70"/>
    </row>
    <row r="38" spans="2:44" ht="21.75" customHeight="1" x14ac:dyDescent="0.15">
      <c r="B38" s="141" t="s">
        <v>34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93" t="s">
        <v>41</v>
      </c>
      <c r="M38" s="193"/>
      <c r="N38" s="194"/>
      <c r="O38" s="133">
        <f>AF38</f>
        <v>229.79999999999998</v>
      </c>
      <c r="P38" s="134"/>
      <c r="Q38" s="134"/>
      <c r="R38" s="134"/>
      <c r="S38" s="73" t="s">
        <v>36</v>
      </c>
      <c r="T38" s="74"/>
      <c r="U38" s="74"/>
      <c r="V38" s="74"/>
      <c r="W38" s="74"/>
      <c r="X38" s="79"/>
      <c r="Y38" s="31"/>
      <c r="Z38" s="11"/>
      <c r="AA38" s="11"/>
      <c r="AB38" s="1"/>
      <c r="AC38" s="15"/>
      <c r="AD38" s="34" t="s">
        <v>54</v>
      </c>
      <c r="AE38" s="60">
        <f>SUM(M15:P19,M21)</f>
        <v>229.73</v>
      </c>
      <c r="AF38" s="62">
        <f>ROUNDUP(AE38,1)</f>
        <v>229.79999999999998</v>
      </c>
      <c r="AG38" s="65" t="s">
        <v>56</v>
      </c>
      <c r="AR38" s="70"/>
    </row>
    <row r="39" spans="2:44" ht="21" customHeight="1" x14ac:dyDescent="0.15">
      <c r="B39" s="170" t="s">
        <v>32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17" t="s">
        <v>50</v>
      </c>
      <c r="M39" s="117"/>
      <c r="N39" s="118"/>
      <c r="O39" s="139">
        <f>O37-O38</f>
        <v>337.1</v>
      </c>
      <c r="P39" s="140"/>
      <c r="Q39" s="140"/>
      <c r="R39" s="140"/>
      <c r="S39" s="75"/>
      <c r="T39" s="76"/>
      <c r="U39" s="76"/>
      <c r="V39" s="76"/>
      <c r="W39" s="76"/>
      <c r="X39" s="80"/>
      <c r="Y39" s="31"/>
      <c r="Z39" s="11"/>
      <c r="AA39" s="11"/>
      <c r="AB39" s="1"/>
      <c r="AD39" s="5"/>
      <c r="AE39" s="60"/>
      <c r="AF39" s="2"/>
      <c r="AG39" s="63"/>
      <c r="AR39" s="71" t="s">
        <v>87</v>
      </c>
    </row>
    <row r="40" spans="2:44" ht="36" customHeight="1" thickBot="1" x14ac:dyDescent="0.2">
      <c r="B40" s="167" t="s">
        <v>31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135">
        <f>IF(S23="","",AF40)</f>
        <v>0.59</v>
      </c>
      <c r="P40" s="136"/>
      <c r="Q40" s="136"/>
      <c r="R40" s="136"/>
      <c r="S40" s="148" t="str">
        <f>IF(S23="","",IF(AF40&gt;=0.5,"適合","不適合"))</f>
        <v>適合</v>
      </c>
      <c r="T40" s="149"/>
      <c r="U40" s="149"/>
      <c r="V40" s="149"/>
      <c r="W40" s="149"/>
      <c r="X40" s="150"/>
      <c r="Y40" s="31"/>
      <c r="Z40" s="11"/>
      <c r="AA40" s="16"/>
      <c r="AB40" s="1"/>
      <c r="AD40" s="5" t="s">
        <v>51</v>
      </c>
      <c r="AE40" s="61">
        <f>O39/O37</f>
        <v>0.59463750220497447</v>
      </c>
      <c r="AF40" s="59">
        <f>ROUNDDOWN(AE40,2)</f>
        <v>0.59</v>
      </c>
      <c r="AG40" s="65" t="s">
        <v>57</v>
      </c>
      <c r="AR40" s="70"/>
    </row>
    <row r="41" spans="2:44" ht="21" customHeight="1" x14ac:dyDescent="0.15">
      <c r="B41" s="191" t="s">
        <v>35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02" t="s">
        <v>42</v>
      </c>
      <c r="M41" s="102"/>
      <c r="N41" s="119"/>
      <c r="O41" s="137">
        <f>AF41</f>
        <v>88.7</v>
      </c>
      <c r="P41" s="138"/>
      <c r="Q41" s="138"/>
      <c r="R41" s="138"/>
      <c r="S41" s="73" t="s">
        <v>37</v>
      </c>
      <c r="T41" s="74"/>
      <c r="U41" s="74"/>
      <c r="V41" s="74" t="s">
        <v>38</v>
      </c>
      <c r="W41" s="74"/>
      <c r="X41" s="79"/>
      <c r="Y41" s="31"/>
      <c r="Z41" s="11"/>
      <c r="AA41" s="11"/>
      <c r="AB41" s="1"/>
      <c r="AD41" s="34" t="s">
        <v>54</v>
      </c>
      <c r="AE41" s="60">
        <f>SUM(M15:P21)</f>
        <v>88.699999999999989</v>
      </c>
      <c r="AF41" s="62">
        <f>ROUNDUP(AE41,1)</f>
        <v>88.7</v>
      </c>
      <c r="AG41" s="65" t="s">
        <v>56</v>
      </c>
    </row>
    <row r="42" spans="2:44" ht="21" customHeight="1" x14ac:dyDescent="0.15">
      <c r="B42" s="170" t="s">
        <v>30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17" t="s">
        <v>52</v>
      </c>
      <c r="M42" s="117"/>
      <c r="N42" s="118"/>
      <c r="O42" s="139">
        <f>O37-O41</f>
        <v>478.2</v>
      </c>
      <c r="P42" s="140"/>
      <c r="Q42" s="140"/>
      <c r="R42" s="140"/>
      <c r="S42" s="75"/>
      <c r="T42" s="76"/>
      <c r="U42" s="76"/>
      <c r="V42" s="76"/>
      <c r="W42" s="76"/>
      <c r="X42" s="80"/>
      <c r="Y42" s="31"/>
      <c r="Z42" s="11"/>
      <c r="AA42" s="11"/>
      <c r="AB42" s="1"/>
      <c r="AD42" s="5"/>
      <c r="AE42" s="60"/>
      <c r="AF42" s="2"/>
      <c r="AG42" s="63"/>
    </row>
    <row r="43" spans="2:44" ht="36" customHeight="1" thickBot="1" x14ac:dyDescent="0.2">
      <c r="B43" s="130" t="s">
        <v>33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  <c r="O43" s="135">
        <f>IF(S23="","",AF43)</f>
        <v>0.84</v>
      </c>
      <c r="P43" s="136"/>
      <c r="Q43" s="136"/>
      <c r="R43" s="136"/>
      <c r="S43" s="77" t="str">
        <f>IF(S23="","",IF(AF43&gt;=1,"適合","不適合"))</f>
        <v>不適合</v>
      </c>
      <c r="T43" s="78"/>
      <c r="U43" s="78"/>
      <c r="V43" s="78" t="str">
        <f>IF(S23="","",IF(AF43&gt;=0.75,"適合","不適合"))</f>
        <v>適合</v>
      </c>
      <c r="W43" s="78"/>
      <c r="X43" s="81"/>
      <c r="Y43" s="22"/>
      <c r="Z43" s="1"/>
      <c r="AA43" s="1"/>
      <c r="AB43" s="1"/>
      <c r="AD43" s="5" t="s">
        <v>53</v>
      </c>
      <c r="AE43" s="61">
        <f>O42/O37</f>
        <v>0.8435350149938261</v>
      </c>
      <c r="AF43" s="59">
        <f>ROUNDDOWN(AE43,2)</f>
        <v>0.84</v>
      </c>
      <c r="AG43" s="65" t="s">
        <v>57</v>
      </c>
      <c r="AO43" s="1"/>
      <c r="AR43" s="67"/>
    </row>
    <row r="44" spans="2:44" ht="24.75" customHeight="1" x14ac:dyDescent="0.15">
      <c r="B44" s="155" t="s">
        <v>39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158" t="str">
        <f>IF(S23="","",AE44)</f>
        <v>Nearly ZEB</v>
      </c>
      <c r="P44" s="159"/>
      <c r="Q44" s="159"/>
      <c r="R44" s="160"/>
      <c r="S44" s="82"/>
      <c r="T44" s="83"/>
      <c r="U44" s="83"/>
      <c r="V44" s="83"/>
      <c r="W44" s="83"/>
      <c r="X44" s="83"/>
      <c r="Y44" s="22"/>
      <c r="Z44" s="1"/>
      <c r="AA44" s="1"/>
      <c r="AB44" s="1"/>
      <c r="AE44" s="1" t="str">
        <f>IF(AF40&lt;0.5,"―",IF(AF43&gt;=1,"ZEB",IF(AF43&gt;=0.75,"Nearly ZEB","ZEB Ready")))</f>
        <v>Nearly ZEB</v>
      </c>
    </row>
    <row r="45" spans="2:44" ht="19.5" customHeight="1" x14ac:dyDescent="0.15">
      <c r="B45" s="35"/>
      <c r="C45" s="36"/>
      <c r="D45" s="36"/>
      <c r="E45" s="25"/>
      <c r="F45" s="25"/>
      <c r="G45" s="2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2"/>
      <c r="AA45" s="1"/>
      <c r="AB45" s="1"/>
      <c r="AM45" s="1"/>
    </row>
    <row r="46" spans="2:44" ht="19.5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22"/>
      <c r="Z46" s="12"/>
      <c r="AA46" s="1"/>
      <c r="AB46" s="1"/>
      <c r="AM46" s="1"/>
    </row>
    <row r="47" spans="2:44" ht="19.5" customHeight="1" x14ac:dyDescent="0.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23"/>
      <c r="Z47" s="6"/>
      <c r="AA47" s="6"/>
    </row>
    <row r="48" spans="2:44" ht="19.5" customHeight="1" x14ac:dyDescent="0.1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ht="19.5" customHeight="1" x14ac:dyDescent="0.15"/>
    <row r="50" ht="19.5" customHeight="1" x14ac:dyDescent="0.15"/>
    <row r="51" ht="19.5" customHeight="1" x14ac:dyDescent="0.15"/>
  </sheetData>
  <sheetProtection selectLockedCells="1"/>
  <mergeCells count="113">
    <mergeCell ref="B44:N44"/>
    <mergeCell ref="O44:R44"/>
    <mergeCell ref="S44:X44"/>
    <mergeCell ref="L42:N42"/>
    <mergeCell ref="O42:R42"/>
    <mergeCell ref="B43:N43"/>
    <mergeCell ref="O43:R43"/>
    <mergeCell ref="S43:U43"/>
    <mergeCell ref="V43:X43"/>
    <mergeCell ref="B40:N40"/>
    <mergeCell ref="O40:R40"/>
    <mergeCell ref="S40:X40"/>
    <mergeCell ref="B41:K41"/>
    <mergeCell ref="L41:N41"/>
    <mergeCell ref="O41:R41"/>
    <mergeCell ref="S41:U42"/>
    <mergeCell ref="V41:X42"/>
    <mergeCell ref="B42:K42"/>
    <mergeCell ref="B37:K37"/>
    <mergeCell ref="L37:N37"/>
    <mergeCell ref="O37:R37"/>
    <mergeCell ref="S37:X37"/>
    <mergeCell ref="B38:K38"/>
    <mergeCell ref="L38:N38"/>
    <mergeCell ref="O38:R38"/>
    <mergeCell ref="S38:X39"/>
    <mergeCell ref="B39:K39"/>
    <mergeCell ref="L39:N39"/>
    <mergeCell ref="O39:R39"/>
    <mergeCell ref="AD34:AE34"/>
    <mergeCell ref="B35:X35"/>
    <mergeCell ref="B36:F36"/>
    <mergeCell ref="G36:J36"/>
    <mergeCell ref="K36:N36"/>
    <mergeCell ref="O36:R36"/>
    <mergeCell ref="S36:U36"/>
    <mergeCell ref="V36:X36"/>
    <mergeCell ref="B34:F34"/>
    <mergeCell ref="G34:J34"/>
    <mergeCell ref="K34:N34"/>
    <mergeCell ref="O34:R34"/>
    <mergeCell ref="S34:U34"/>
    <mergeCell ref="V34:X34"/>
    <mergeCell ref="B33:D33"/>
    <mergeCell ref="E33:G33"/>
    <mergeCell ref="I33:K33"/>
    <mergeCell ref="L33:N33"/>
    <mergeCell ref="P33:R33"/>
    <mergeCell ref="S33:U33"/>
    <mergeCell ref="B32:D32"/>
    <mergeCell ref="E32:G32"/>
    <mergeCell ref="I32:K32"/>
    <mergeCell ref="L32:N32"/>
    <mergeCell ref="P32:R32"/>
    <mergeCell ref="S32:U32"/>
    <mergeCell ref="H30:J30"/>
    <mergeCell ref="K30:L30"/>
    <mergeCell ref="Q30:R30"/>
    <mergeCell ref="V30:W30"/>
    <mergeCell ref="B31:G31"/>
    <mergeCell ref="I31:N31"/>
    <mergeCell ref="P31:U31"/>
    <mergeCell ref="V31:X31"/>
    <mergeCell ref="R27:T27"/>
    <mergeCell ref="H28:J28"/>
    <mergeCell ref="K28:L28"/>
    <mergeCell ref="Q28:R28"/>
    <mergeCell ref="V28:W28"/>
    <mergeCell ref="B29:U29"/>
    <mergeCell ref="V29:W29"/>
    <mergeCell ref="W22:X22"/>
    <mergeCell ref="B23:D24"/>
    <mergeCell ref="E23:L23"/>
    <mergeCell ref="M23:P23"/>
    <mergeCell ref="Q23:R23"/>
    <mergeCell ref="S23:V24"/>
    <mergeCell ref="W23:X24"/>
    <mergeCell ref="E24:L24"/>
    <mergeCell ref="M24:P24"/>
    <mergeCell ref="Q24:R24"/>
    <mergeCell ref="B21:L21"/>
    <mergeCell ref="M21:P21"/>
    <mergeCell ref="B22:L22"/>
    <mergeCell ref="M22:P22"/>
    <mergeCell ref="Q22:R22"/>
    <mergeCell ref="S22:V22"/>
    <mergeCell ref="B19:L19"/>
    <mergeCell ref="M19:P19"/>
    <mergeCell ref="S19:V19"/>
    <mergeCell ref="B20:L20"/>
    <mergeCell ref="M20:P20"/>
    <mergeCell ref="Q20:R20"/>
    <mergeCell ref="S20:V20"/>
    <mergeCell ref="B18:L18"/>
    <mergeCell ref="M18:P18"/>
    <mergeCell ref="S18:V18"/>
    <mergeCell ref="B15:L15"/>
    <mergeCell ref="M15:P15"/>
    <mergeCell ref="S15:V15"/>
    <mergeCell ref="B16:L16"/>
    <mergeCell ref="M16:P16"/>
    <mergeCell ref="S16:V16"/>
    <mergeCell ref="B6:G6"/>
    <mergeCell ref="H6:X6"/>
    <mergeCell ref="B7:G7"/>
    <mergeCell ref="H7:X7"/>
    <mergeCell ref="B13:L14"/>
    <mergeCell ref="M13:X13"/>
    <mergeCell ref="M14:R14"/>
    <mergeCell ref="S14:X14"/>
    <mergeCell ref="B17:L17"/>
    <mergeCell ref="M17:P17"/>
    <mergeCell ref="S17:V17"/>
  </mergeCells>
  <phoneticPr fontId="2"/>
  <conditionalFormatting sqref="O41:R41">
    <cfRule type="expression" dxfId="24" priority="7">
      <formula>K10="■"</formula>
    </cfRule>
  </conditionalFormatting>
  <conditionalFormatting sqref="O42:R42">
    <cfRule type="expression" dxfId="23" priority="6">
      <formula>K10="■"</formula>
    </cfRule>
  </conditionalFormatting>
  <conditionalFormatting sqref="O43:R43">
    <cfRule type="expression" dxfId="22" priority="5">
      <formula>K10="■"</formula>
    </cfRule>
  </conditionalFormatting>
  <conditionalFormatting sqref="Q20:R20">
    <cfRule type="expression" dxfId="21" priority="8">
      <formula>K10="■"</formula>
    </cfRule>
  </conditionalFormatting>
  <conditionalFormatting sqref="S41:U42">
    <cfRule type="expression" dxfId="20" priority="4">
      <formula>K10="■"</formula>
    </cfRule>
  </conditionalFormatting>
  <conditionalFormatting sqref="S43:U43">
    <cfRule type="expression" dxfId="19" priority="2">
      <formula>K10="■"</formula>
    </cfRule>
  </conditionalFormatting>
  <conditionalFormatting sqref="V41:X42">
    <cfRule type="expression" dxfId="18" priority="3">
      <formula>K10="■"</formula>
    </cfRule>
  </conditionalFormatting>
  <conditionalFormatting sqref="V43:X43">
    <cfRule type="expression" dxfId="17" priority="1">
      <formula>K10="■"</formula>
    </cfRule>
  </conditionalFormatting>
  <dataValidations count="2">
    <dataValidation type="list" allowBlank="1" showInputMessage="1" showErrorMessage="1" sqref="O34:R34 O36:R36" xr:uid="{62ABDCAB-4BF5-454A-BD27-B6D6122DAED5}">
      <formula1>"(選択),90,70"</formula1>
    </dataValidation>
    <dataValidation type="list" allowBlank="1" showInputMessage="1" showErrorMessage="1" sqref="C10 G10 K10" xr:uid="{C80C5C9E-BABB-4971-AE4C-97700C228A55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&amp;R&amp;"HG丸ｺﾞｼｯｸM-PRO,標準"&amp;8東日本住宅評価センター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CF73-2F85-48F7-894B-7170E9B3ECEA}">
  <dimension ref="B1:AR51"/>
  <sheetViews>
    <sheetView showGridLines="0" view="pageBreakPreview" zoomScale="110" zoomScaleNormal="100" zoomScaleSheetLayoutView="110" workbookViewId="0">
      <selection activeCell="B4" sqref="B4"/>
    </sheetView>
  </sheetViews>
  <sheetFormatPr defaultRowHeight="13.5" x14ac:dyDescent="0.15"/>
  <cols>
    <col min="1" max="1" width="2" customWidth="1"/>
    <col min="2" max="24" width="3.875" customWidth="1"/>
    <col min="25" max="25" width="1.25" customWidth="1"/>
    <col min="26" max="26" width="3.875" hidden="1" customWidth="1"/>
    <col min="27" max="27" width="24.25" hidden="1" customWidth="1"/>
    <col min="28" max="28" width="9.25" hidden="1" customWidth="1"/>
    <col min="29" max="29" width="5.625" style="1" customWidth="1"/>
    <col min="30" max="30" width="14.625" style="1" hidden="1" customWidth="1"/>
    <col min="31" max="31" width="10.25" style="1" hidden="1" customWidth="1"/>
    <col min="32" max="32" width="9.75" style="1" hidden="1" customWidth="1"/>
    <col min="33" max="33" width="11.625" style="1" hidden="1" customWidth="1"/>
    <col min="34" max="34" width="6.625" style="1" hidden="1" customWidth="1"/>
    <col min="35" max="35" width="12.375" style="1" bestFit="1" customWidth="1"/>
    <col min="36" max="36" width="9" style="1"/>
    <col min="37" max="37" width="15.25" style="1" bestFit="1" customWidth="1"/>
  </cols>
  <sheetData>
    <row r="1" spans="2:37" ht="8.25" customHeight="1" x14ac:dyDescent="0.15"/>
    <row r="2" spans="2:37" ht="18" customHeight="1" x14ac:dyDescent="0.15">
      <c r="B2" s="21" t="s">
        <v>83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2"/>
      <c r="X2" s="22"/>
      <c r="Y2" s="22"/>
      <c r="Z2" s="1"/>
      <c r="AA2" s="1"/>
      <c r="AB2" s="1"/>
    </row>
    <row r="3" spans="2:37" ht="6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1"/>
      <c r="AA3" s="1"/>
      <c r="AB3" s="1"/>
    </row>
    <row r="4" spans="2:37" ht="18" customHeight="1" x14ac:dyDescent="0.15">
      <c r="B4" s="25" t="s">
        <v>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1"/>
      <c r="N4" s="21"/>
      <c r="O4" s="21"/>
      <c r="P4" s="21"/>
      <c r="Q4" s="21"/>
      <c r="R4" s="21"/>
      <c r="S4" s="21"/>
      <c r="T4" s="21"/>
      <c r="U4" s="21"/>
      <c r="V4" s="22"/>
      <c r="W4" s="22"/>
      <c r="X4" s="22"/>
      <c r="Y4" s="22"/>
      <c r="Z4" s="1"/>
      <c r="AA4" s="1"/>
      <c r="AB4" s="1"/>
    </row>
    <row r="5" spans="2:37" ht="5.2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7"/>
      <c r="AA5" s="14"/>
      <c r="AB5" s="7"/>
      <c r="AC5" s="14"/>
      <c r="AD5" s="13"/>
      <c r="AE5" s="13"/>
      <c r="AF5" s="13"/>
      <c r="AG5" s="13"/>
      <c r="AH5" s="13"/>
      <c r="AI5" s="13"/>
      <c r="AJ5" s="13"/>
      <c r="AK5" s="13"/>
    </row>
    <row r="6" spans="2:37" ht="21" customHeight="1" x14ac:dyDescent="0.15">
      <c r="B6" s="86" t="s">
        <v>45</v>
      </c>
      <c r="C6" s="87"/>
      <c r="D6" s="87"/>
      <c r="E6" s="87"/>
      <c r="F6" s="87"/>
      <c r="G6" s="87"/>
      <c r="H6" s="88" t="s">
        <v>68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23"/>
      <c r="Z6" s="6"/>
      <c r="AA6" s="6"/>
      <c r="AB6" s="4"/>
      <c r="AC6" s="13"/>
      <c r="AD6" s="13"/>
      <c r="AE6" s="13"/>
      <c r="AF6" s="13"/>
      <c r="AG6" s="13"/>
      <c r="AH6" s="13"/>
      <c r="AI6" s="13"/>
      <c r="AJ6" s="13"/>
      <c r="AK6" s="13"/>
    </row>
    <row r="7" spans="2:37" ht="21" customHeight="1" x14ac:dyDescent="0.15">
      <c r="B7" s="86" t="s">
        <v>44</v>
      </c>
      <c r="C7" s="87"/>
      <c r="D7" s="87"/>
      <c r="E7" s="87"/>
      <c r="F7" s="87"/>
      <c r="G7" s="87"/>
      <c r="H7" s="88" t="s">
        <v>69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  <c r="Y7" s="23"/>
      <c r="Z7" s="6"/>
      <c r="AA7" s="6"/>
      <c r="AB7" s="4"/>
      <c r="AC7" s="13"/>
      <c r="AD7" s="13"/>
      <c r="AE7" s="13"/>
      <c r="AF7" s="13"/>
      <c r="AG7" s="13"/>
      <c r="AH7" s="13"/>
      <c r="AI7" s="13"/>
      <c r="AJ7" s="13"/>
      <c r="AK7" s="13"/>
    </row>
    <row r="8" spans="2:37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1"/>
      <c r="AA8" s="1"/>
      <c r="AB8" s="1"/>
      <c r="AC8" s="13"/>
      <c r="AD8" s="13"/>
      <c r="AE8" s="13"/>
      <c r="AF8" s="13"/>
      <c r="AG8" s="13"/>
      <c r="AH8" s="13"/>
      <c r="AI8" s="13"/>
      <c r="AJ8" s="13"/>
      <c r="AK8" s="13"/>
    </row>
    <row r="9" spans="2:37" x14ac:dyDescent="0.15">
      <c r="B9" s="27" t="s">
        <v>48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1"/>
      <c r="AA9" s="1"/>
      <c r="AB9" s="1"/>
      <c r="AC9" s="13"/>
      <c r="AD9" s="13"/>
      <c r="AE9" s="13"/>
      <c r="AF9" s="13"/>
      <c r="AG9" s="13"/>
      <c r="AH9" s="13"/>
      <c r="AI9" s="13"/>
      <c r="AJ9" s="13"/>
      <c r="AK9" s="13"/>
    </row>
    <row r="10" spans="2:37" ht="17.25" customHeight="1" x14ac:dyDescent="0.15">
      <c r="B10" s="25"/>
      <c r="C10" s="54" t="s">
        <v>5</v>
      </c>
      <c r="D10" s="25" t="s">
        <v>22</v>
      </c>
      <c r="E10" s="25"/>
      <c r="F10" s="25"/>
      <c r="G10" s="54" t="s">
        <v>43</v>
      </c>
      <c r="H10" s="25" t="s">
        <v>6</v>
      </c>
      <c r="I10" s="25"/>
      <c r="J10" s="25"/>
      <c r="K10" s="54" t="s">
        <v>5</v>
      </c>
      <c r="L10" s="25" t="s">
        <v>62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2"/>
      <c r="X10" s="22"/>
      <c r="Y10" s="22"/>
      <c r="Z10" s="1"/>
      <c r="AA10" s="1"/>
      <c r="AB10" s="1"/>
      <c r="AC10" s="33" t="s">
        <v>64</v>
      </c>
      <c r="AD10" s="33"/>
    </row>
    <row r="11" spans="2:37" ht="13.5" customHeigh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2"/>
      <c r="X11" s="22"/>
      <c r="Y11" s="22"/>
      <c r="Z11" s="1"/>
      <c r="AA11" s="1"/>
      <c r="AB11" s="1"/>
      <c r="AC11" s="33" t="s">
        <v>65</v>
      </c>
      <c r="AD11" s="33"/>
    </row>
    <row r="12" spans="2:37" ht="18.75" customHeight="1" x14ac:dyDescent="0.15">
      <c r="B12" s="27" t="s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8"/>
      <c r="W12" s="28"/>
      <c r="X12" s="28"/>
      <c r="Y12" s="28"/>
      <c r="Z12" s="9"/>
      <c r="AA12" s="8"/>
      <c r="AB12" s="1"/>
      <c r="AC12" s="33" t="s">
        <v>66</v>
      </c>
      <c r="AD12" s="33"/>
    </row>
    <row r="13" spans="2:37" ht="19.5" customHeight="1" x14ac:dyDescent="0.15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03" t="s">
        <v>9</v>
      </c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/>
      <c r="Z13" s="2"/>
      <c r="AA13" s="8"/>
      <c r="AB13" s="1"/>
    </row>
    <row r="14" spans="2:37" ht="19.5" customHeight="1" x14ac:dyDescent="0.1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19"/>
      <c r="M14" s="103" t="s">
        <v>10</v>
      </c>
      <c r="N14" s="104"/>
      <c r="O14" s="104"/>
      <c r="P14" s="104"/>
      <c r="Q14" s="104"/>
      <c r="R14" s="105"/>
      <c r="S14" s="103" t="s">
        <v>11</v>
      </c>
      <c r="T14" s="104"/>
      <c r="U14" s="104"/>
      <c r="V14" s="104"/>
      <c r="W14" s="104"/>
      <c r="X14" s="105"/>
      <c r="Y14" s="26"/>
      <c r="Z14" s="2"/>
      <c r="AA14" s="8"/>
      <c r="AB14" s="1"/>
    </row>
    <row r="15" spans="2:37" s="3" customFormat="1" ht="19.5" customHeight="1" x14ac:dyDescent="0.15">
      <c r="B15" s="120" t="s">
        <v>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200">
        <v>131.9</v>
      </c>
      <c r="N15" s="201"/>
      <c r="O15" s="201"/>
      <c r="P15" s="201"/>
      <c r="Q15" s="40"/>
      <c r="R15" s="41"/>
      <c r="S15" s="200">
        <v>350.29</v>
      </c>
      <c r="T15" s="201"/>
      <c r="U15" s="201"/>
      <c r="V15" s="201"/>
      <c r="W15" s="40"/>
      <c r="X15" s="41"/>
      <c r="Y15" s="55"/>
      <c r="Z15" s="10"/>
      <c r="AA15" s="17" t="s">
        <v>1</v>
      </c>
      <c r="AB15" s="2"/>
      <c r="AC15" s="15" t="s">
        <v>67</v>
      </c>
      <c r="AD15" s="15"/>
      <c r="AE15" s="2"/>
      <c r="AF15" s="2"/>
      <c r="AG15" s="2"/>
      <c r="AH15" s="2"/>
      <c r="AI15" s="2"/>
      <c r="AJ15" s="2"/>
      <c r="AK15" s="2"/>
    </row>
    <row r="16" spans="2:37" ht="18.75" customHeight="1" x14ac:dyDescent="0.15">
      <c r="B16" s="123" t="s">
        <v>12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98">
        <v>4.63</v>
      </c>
      <c r="N16" s="199"/>
      <c r="O16" s="199"/>
      <c r="P16" s="199"/>
      <c r="Q16" s="42"/>
      <c r="R16" s="43"/>
      <c r="S16" s="198">
        <v>16.72</v>
      </c>
      <c r="T16" s="199"/>
      <c r="U16" s="199"/>
      <c r="V16" s="199"/>
      <c r="W16" s="42"/>
      <c r="X16" s="43"/>
      <c r="Y16" s="31"/>
      <c r="Z16" s="11"/>
      <c r="AA16" s="17" t="s">
        <v>0</v>
      </c>
      <c r="AB16" s="5"/>
    </row>
    <row r="17" spans="2:41" ht="18.75" customHeight="1" x14ac:dyDescent="0.15">
      <c r="B17" s="123" t="s">
        <v>13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198">
        <v>60.19</v>
      </c>
      <c r="N17" s="199"/>
      <c r="O17" s="199"/>
      <c r="P17" s="199"/>
      <c r="Q17" s="42"/>
      <c r="R17" s="43"/>
      <c r="S17" s="198">
        <v>172.07</v>
      </c>
      <c r="T17" s="199"/>
      <c r="U17" s="199"/>
      <c r="V17" s="199"/>
      <c r="W17" s="42"/>
      <c r="X17" s="43"/>
      <c r="Y17" s="31"/>
      <c r="Z17" s="11"/>
      <c r="AA17" s="18" t="s">
        <v>2</v>
      </c>
      <c r="AB17" s="1"/>
    </row>
    <row r="18" spans="2:41" ht="18.75" customHeight="1" x14ac:dyDescent="0.15">
      <c r="B18" s="123" t="s">
        <v>14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98">
        <v>9.01</v>
      </c>
      <c r="N18" s="199"/>
      <c r="O18" s="199"/>
      <c r="P18" s="199"/>
      <c r="Q18" s="42"/>
      <c r="R18" s="43"/>
      <c r="S18" s="198">
        <v>3.8</v>
      </c>
      <c r="T18" s="199"/>
      <c r="U18" s="199"/>
      <c r="V18" s="199"/>
      <c r="W18" s="42"/>
      <c r="X18" s="43"/>
      <c r="Y18" s="31"/>
      <c r="Z18" s="11"/>
      <c r="AA18" s="18"/>
      <c r="AB18" s="1"/>
    </row>
    <row r="19" spans="2:41" ht="18.75" customHeight="1" x14ac:dyDescent="0.15">
      <c r="B19" s="123" t="s">
        <v>15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5"/>
      <c r="M19" s="198">
        <v>24</v>
      </c>
      <c r="N19" s="199"/>
      <c r="O19" s="199"/>
      <c r="P19" s="199"/>
      <c r="Q19" s="42"/>
      <c r="R19" s="43"/>
      <c r="S19" s="198">
        <v>24</v>
      </c>
      <c r="T19" s="199"/>
      <c r="U19" s="199"/>
      <c r="V19" s="199"/>
      <c r="W19" s="42"/>
      <c r="X19" s="43"/>
      <c r="Y19" s="31"/>
      <c r="Z19" s="11"/>
      <c r="AA19" s="18"/>
      <c r="AB19" s="1"/>
    </row>
    <row r="20" spans="2:41" ht="18.75" customHeight="1" x14ac:dyDescent="0.15">
      <c r="B20" s="123" t="s">
        <v>16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202">
        <v>-141.03</v>
      </c>
      <c r="N20" s="203"/>
      <c r="O20" s="203"/>
      <c r="P20" s="203"/>
      <c r="Q20" s="84"/>
      <c r="R20" s="85"/>
      <c r="S20" s="112"/>
      <c r="T20" s="113"/>
      <c r="U20" s="113"/>
      <c r="V20" s="113"/>
      <c r="W20" s="46"/>
      <c r="X20" s="47"/>
      <c r="Y20" s="31"/>
      <c r="Z20" s="11"/>
      <c r="AA20" s="18"/>
      <c r="AB20" s="1"/>
      <c r="AC20" s="33" t="s">
        <v>63</v>
      </c>
      <c r="AD20" s="33"/>
    </row>
    <row r="21" spans="2:41" ht="18.75" customHeight="1" x14ac:dyDescent="0.15">
      <c r="B21" s="123" t="s">
        <v>17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M21" s="202">
        <v>0</v>
      </c>
      <c r="N21" s="203"/>
      <c r="O21" s="203"/>
      <c r="P21" s="203"/>
      <c r="Q21" s="44"/>
      <c r="R21" s="45"/>
      <c r="S21" s="48"/>
      <c r="T21" s="46"/>
      <c r="U21" s="46"/>
      <c r="V21" s="46"/>
      <c r="W21" s="46"/>
      <c r="X21" s="47"/>
      <c r="Y21" s="31"/>
      <c r="Z21" s="11"/>
      <c r="AA21" s="18" t="s">
        <v>3</v>
      </c>
      <c r="AB21" s="1"/>
      <c r="AC21" s="33" t="s">
        <v>55</v>
      </c>
      <c r="AD21" s="33"/>
    </row>
    <row r="22" spans="2:41" ht="18.75" customHeight="1" thickBot="1" x14ac:dyDescent="0.2">
      <c r="B22" s="126" t="s">
        <v>18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204">
        <v>119.99</v>
      </c>
      <c r="N22" s="205"/>
      <c r="O22" s="205"/>
      <c r="P22" s="205"/>
      <c r="Q22" s="189"/>
      <c r="R22" s="190"/>
      <c r="S22" s="204">
        <v>119.99</v>
      </c>
      <c r="T22" s="205"/>
      <c r="U22" s="205"/>
      <c r="V22" s="205"/>
      <c r="W22" s="189"/>
      <c r="X22" s="190"/>
      <c r="Y22" s="31"/>
      <c r="Z22" s="11"/>
      <c r="AA22" s="11" t="s">
        <v>4</v>
      </c>
      <c r="AB22" s="11"/>
    </row>
    <row r="23" spans="2:41" ht="18.75" customHeight="1" thickTop="1" x14ac:dyDescent="0.15">
      <c r="B23" s="95" t="s">
        <v>19</v>
      </c>
      <c r="C23" s="96"/>
      <c r="D23" s="96"/>
      <c r="E23" s="99" t="s">
        <v>20</v>
      </c>
      <c r="F23" s="100"/>
      <c r="G23" s="100"/>
      <c r="H23" s="100"/>
      <c r="I23" s="100"/>
      <c r="J23" s="100"/>
      <c r="K23" s="100"/>
      <c r="L23" s="100"/>
      <c r="M23" s="206">
        <v>208.7</v>
      </c>
      <c r="N23" s="207"/>
      <c r="O23" s="207"/>
      <c r="P23" s="207"/>
      <c r="Q23" s="187"/>
      <c r="R23" s="188"/>
      <c r="S23" s="208">
        <v>686.9</v>
      </c>
      <c r="T23" s="209"/>
      <c r="U23" s="209"/>
      <c r="V23" s="209"/>
      <c r="W23" s="183"/>
      <c r="X23" s="184"/>
      <c r="Y23" s="31"/>
      <c r="Z23" s="11"/>
      <c r="AA23" s="11"/>
      <c r="AB23" s="1"/>
      <c r="AC23" s="33" t="s">
        <v>70</v>
      </c>
      <c r="AD23" s="33"/>
    </row>
    <row r="24" spans="2:41" ht="18" customHeight="1" x14ac:dyDescent="0.15">
      <c r="B24" s="97"/>
      <c r="C24" s="98"/>
      <c r="D24" s="98"/>
      <c r="E24" s="101" t="s">
        <v>21</v>
      </c>
      <c r="F24" s="102"/>
      <c r="G24" s="102"/>
      <c r="H24" s="102"/>
      <c r="I24" s="102"/>
      <c r="J24" s="102"/>
      <c r="K24" s="102"/>
      <c r="L24" s="102"/>
      <c r="M24" s="212">
        <v>349.8</v>
      </c>
      <c r="N24" s="213"/>
      <c r="O24" s="213"/>
      <c r="P24" s="213"/>
      <c r="Q24" s="181"/>
      <c r="R24" s="182"/>
      <c r="S24" s="210"/>
      <c r="T24" s="211"/>
      <c r="U24" s="211"/>
      <c r="V24" s="211"/>
      <c r="W24" s="185"/>
      <c r="X24" s="186"/>
      <c r="Y24" s="31"/>
      <c r="Z24" s="11"/>
      <c r="AA24" s="11"/>
      <c r="AB24" s="5"/>
      <c r="AC24" s="15"/>
    </row>
    <row r="25" spans="2:41" ht="18.75" customHeight="1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9"/>
      <c r="W25" s="30"/>
      <c r="X25" s="31"/>
      <c r="Y25" s="31"/>
      <c r="Z25" s="11"/>
      <c r="AA25" s="11"/>
      <c r="AB25" s="1"/>
    </row>
    <row r="26" spans="2:41" ht="12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9"/>
      <c r="W26" s="30"/>
      <c r="X26" s="31"/>
      <c r="Y26" s="31"/>
      <c r="Z26" s="11"/>
      <c r="AA26" s="11"/>
      <c r="AB26" s="1"/>
    </row>
    <row r="27" spans="2:41" ht="18.75" customHeight="1" x14ac:dyDescent="0.15">
      <c r="B27" s="27" t="s">
        <v>23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32"/>
      <c r="R27" s="107"/>
      <c r="S27" s="107"/>
      <c r="T27" s="107"/>
      <c r="U27" s="24"/>
      <c r="V27" s="29"/>
      <c r="W27" s="30"/>
      <c r="X27" s="24"/>
      <c r="Y27" s="31"/>
      <c r="Z27" s="11"/>
      <c r="AA27" s="11"/>
      <c r="AB27" s="1"/>
    </row>
    <row r="28" spans="2:41" ht="3" customHeight="1" x14ac:dyDescent="0.15">
      <c r="B28" s="25"/>
      <c r="C28" s="25"/>
      <c r="D28" s="25"/>
      <c r="E28" s="25"/>
      <c r="F28" s="25"/>
      <c r="G28" s="24"/>
      <c r="H28" s="106"/>
      <c r="I28" s="106"/>
      <c r="J28" s="106"/>
      <c r="K28" s="107"/>
      <c r="L28" s="108"/>
      <c r="M28" s="25"/>
      <c r="N28" s="25"/>
      <c r="O28" s="25"/>
      <c r="P28" s="25"/>
      <c r="Q28" s="107"/>
      <c r="R28" s="107"/>
      <c r="S28" s="24"/>
      <c r="T28" s="24"/>
      <c r="U28" s="24"/>
      <c r="V28" s="107"/>
      <c r="W28" s="107"/>
      <c r="X28" s="24"/>
      <c r="Y28" s="31"/>
      <c r="Z28" s="11"/>
      <c r="AA28" s="11"/>
      <c r="AB28" s="1"/>
      <c r="AC28" s="14"/>
    </row>
    <row r="29" spans="2:41" ht="30.75" customHeight="1" x14ac:dyDescent="0.15">
      <c r="B29" s="94" t="s">
        <v>24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197"/>
      <c r="W29" s="197"/>
      <c r="X29" s="57"/>
      <c r="Y29" s="31"/>
      <c r="Z29" s="11"/>
      <c r="AA29" s="11"/>
      <c r="AB29" s="1"/>
      <c r="AO29" s="1"/>
    </row>
    <row r="30" spans="2:41" ht="9.75" customHeight="1" x14ac:dyDescent="0.15">
      <c r="B30" s="25"/>
      <c r="C30" s="25"/>
      <c r="D30" s="25"/>
      <c r="E30" s="25"/>
      <c r="F30" s="25"/>
      <c r="G30" s="24"/>
      <c r="H30" s="106"/>
      <c r="I30" s="106"/>
      <c r="J30" s="106"/>
      <c r="K30" s="107"/>
      <c r="L30" s="108"/>
      <c r="M30" s="25"/>
      <c r="N30" s="25"/>
      <c r="O30" s="25"/>
      <c r="P30" s="25"/>
      <c r="Q30" s="107"/>
      <c r="R30" s="107"/>
      <c r="S30" s="24"/>
      <c r="T30" s="24"/>
      <c r="U30" s="24"/>
      <c r="V30" s="107"/>
      <c r="W30" s="107"/>
      <c r="X30" s="24"/>
      <c r="Y30" s="31"/>
      <c r="Z30" s="11"/>
      <c r="AA30" s="11"/>
      <c r="AB30" s="1"/>
    </row>
    <row r="31" spans="2:41" ht="44.25" customHeight="1" x14ac:dyDescent="0.15">
      <c r="B31" s="173" t="s">
        <v>25</v>
      </c>
      <c r="C31" s="174"/>
      <c r="D31" s="174"/>
      <c r="E31" s="174"/>
      <c r="F31" s="174"/>
      <c r="G31" s="175"/>
      <c r="H31" s="32"/>
      <c r="I31" s="91" t="s">
        <v>46</v>
      </c>
      <c r="J31" s="92"/>
      <c r="K31" s="92"/>
      <c r="L31" s="92"/>
      <c r="M31" s="92"/>
      <c r="N31" s="93"/>
      <c r="O31" s="39"/>
      <c r="P31" s="91" t="s">
        <v>28</v>
      </c>
      <c r="Q31" s="92"/>
      <c r="R31" s="92"/>
      <c r="S31" s="92"/>
      <c r="T31" s="92"/>
      <c r="U31" s="93"/>
      <c r="V31" s="196"/>
      <c r="W31" s="196"/>
      <c r="X31" s="196"/>
      <c r="Y31" s="31"/>
      <c r="Z31" s="11"/>
      <c r="AA31" s="11"/>
      <c r="AB31" s="1"/>
      <c r="AD31" s="50"/>
      <c r="AE31" s="50" t="s">
        <v>58</v>
      </c>
      <c r="AF31" s="50" t="s">
        <v>59</v>
      </c>
      <c r="AG31" s="50"/>
      <c r="AH31" s="50"/>
      <c r="AI31" s="50"/>
      <c r="AJ31" s="50"/>
      <c r="AK31" s="50"/>
    </row>
    <row r="32" spans="2:41" ht="20.25" customHeight="1" x14ac:dyDescent="0.15">
      <c r="B32" s="172" t="s">
        <v>26</v>
      </c>
      <c r="C32" s="172"/>
      <c r="D32" s="172"/>
      <c r="E32" s="172" t="s">
        <v>27</v>
      </c>
      <c r="F32" s="172"/>
      <c r="G32" s="172"/>
      <c r="H32" s="51"/>
      <c r="I32" s="172" t="s">
        <v>26</v>
      </c>
      <c r="J32" s="172"/>
      <c r="K32" s="172"/>
      <c r="L32" s="172" t="s">
        <v>27</v>
      </c>
      <c r="M32" s="172"/>
      <c r="N32" s="172"/>
      <c r="O32" s="24"/>
      <c r="P32" s="195" t="s">
        <v>26</v>
      </c>
      <c r="Q32" s="195"/>
      <c r="R32" s="195"/>
      <c r="S32" s="195" t="s">
        <v>27</v>
      </c>
      <c r="T32" s="195"/>
      <c r="U32" s="195"/>
      <c r="V32" s="29"/>
      <c r="W32" s="30"/>
      <c r="X32" s="31"/>
      <c r="Y32" s="31"/>
      <c r="Z32" s="11"/>
      <c r="AA32" s="11"/>
      <c r="AB32" s="1"/>
      <c r="AD32" s="49"/>
      <c r="AE32" s="66">
        <f>O38/O37</f>
        <v>0.40536249779502559</v>
      </c>
      <c r="AF32" s="66">
        <f>O41/O37</f>
        <v>0.15646498500617395</v>
      </c>
      <c r="AG32" s="2"/>
      <c r="AH32" s="49"/>
      <c r="AI32" s="12"/>
      <c r="AJ32" s="52"/>
      <c r="AK32" s="58"/>
    </row>
    <row r="33" spans="2:44" ht="43.5" customHeight="1" x14ac:dyDescent="0.15">
      <c r="B33" s="176">
        <f>IF(S23="","",AF40)</f>
        <v>0.59</v>
      </c>
      <c r="C33" s="176"/>
      <c r="D33" s="176"/>
      <c r="E33" s="151">
        <f>IF(S23="","",AE33)</f>
        <v>0.41000000000000003</v>
      </c>
      <c r="F33" s="151"/>
      <c r="G33" s="151"/>
      <c r="H33" s="24"/>
      <c r="I33" s="152" t="str">
        <f>IF(S23="","",IF(C10="■",AF43,"―"))</f>
        <v>―</v>
      </c>
      <c r="J33" s="152"/>
      <c r="K33" s="152"/>
      <c r="L33" s="153" t="str">
        <f>IF(S22="","",IF(C10="■",AF33,"―"))</f>
        <v>―</v>
      </c>
      <c r="M33" s="153"/>
      <c r="N33" s="153"/>
      <c r="O33" s="53"/>
      <c r="P33" s="144" t="s">
        <v>47</v>
      </c>
      <c r="Q33" s="144"/>
      <c r="R33" s="144"/>
      <c r="S33" s="143" t="s">
        <v>47</v>
      </c>
      <c r="T33" s="143"/>
      <c r="U33" s="143"/>
      <c r="V33" s="29"/>
      <c r="W33" s="30"/>
      <c r="X33" s="31"/>
      <c r="Y33" s="31"/>
      <c r="Z33" s="11"/>
      <c r="AA33" s="11"/>
      <c r="AB33" s="1"/>
      <c r="AC33" s="33"/>
      <c r="AE33" s="59">
        <f>ROUNDUP(AE32,2)</f>
        <v>0.41000000000000003</v>
      </c>
      <c r="AF33" s="59">
        <f>ROUNDUP(AF32,2)</f>
        <v>0.16</v>
      </c>
      <c r="AG33" s="65" t="s">
        <v>56</v>
      </c>
      <c r="AK33" s="2"/>
    </row>
    <row r="34" spans="2:44" ht="20.25" customHeight="1" x14ac:dyDescent="0.15">
      <c r="B34" s="154"/>
      <c r="C34" s="154"/>
      <c r="D34" s="154"/>
      <c r="E34" s="154"/>
      <c r="F34" s="154"/>
      <c r="G34" s="107"/>
      <c r="H34" s="108"/>
      <c r="I34" s="108"/>
      <c r="J34" s="108"/>
      <c r="K34" s="108"/>
      <c r="L34" s="108"/>
      <c r="M34" s="108"/>
      <c r="N34" s="108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31"/>
      <c r="Z34" s="11"/>
      <c r="AA34" s="19">
        <f>(G34/1.65)*232+817</f>
        <v>817</v>
      </c>
      <c r="AB34" s="20">
        <f>K34/50</f>
        <v>0</v>
      </c>
      <c r="AD34" s="72"/>
      <c r="AE34" s="72"/>
      <c r="AO34" s="1"/>
      <c r="AR34" s="33" t="s">
        <v>86</v>
      </c>
    </row>
    <row r="35" spans="2:44" ht="30.75" customHeight="1" x14ac:dyDescent="0.15">
      <c r="B35" s="94" t="s">
        <v>29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31"/>
      <c r="Z35" s="11"/>
      <c r="AA35" s="19">
        <f t="shared" ref="AA35:AA36" si="0">(G35/1.65)*232+817</f>
        <v>817</v>
      </c>
      <c r="AB35" s="20">
        <f>K35/50</f>
        <v>0</v>
      </c>
      <c r="AD35" s="50"/>
      <c r="AF35" s="64"/>
      <c r="AR35" s="70"/>
    </row>
    <row r="36" spans="2:44" ht="3" customHeight="1" thickBot="1" x14ac:dyDescent="0.2">
      <c r="B36" s="154"/>
      <c r="C36" s="154"/>
      <c r="D36" s="154"/>
      <c r="E36" s="154"/>
      <c r="F36" s="154"/>
      <c r="G36" s="107"/>
      <c r="H36" s="108"/>
      <c r="I36" s="108"/>
      <c r="J36" s="108"/>
      <c r="K36" s="108"/>
      <c r="L36" s="108"/>
      <c r="M36" s="108"/>
      <c r="N36" s="108"/>
      <c r="O36" s="111"/>
      <c r="P36" s="111"/>
      <c r="Q36" s="111"/>
      <c r="R36" s="111"/>
      <c r="S36" s="107"/>
      <c r="T36" s="107"/>
      <c r="U36" s="107"/>
      <c r="V36" s="111"/>
      <c r="W36" s="111"/>
      <c r="X36" s="111"/>
      <c r="Y36" s="31"/>
      <c r="Z36" s="11"/>
      <c r="AA36" s="19">
        <f t="shared" si="0"/>
        <v>817</v>
      </c>
      <c r="AB36" s="20">
        <f>K36/50</f>
        <v>0</v>
      </c>
      <c r="AR36" s="70"/>
    </row>
    <row r="37" spans="2:44" ht="21.75" customHeight="1" thickBot="1" x14ac:dyDescent="0.2">
      <c r="B37" s="141" t="s">
        <v>49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93" t="s">
        <v>40</v>
      </c>
      <c r="M37" s="193"/>
      <c r="N37" s="194"/>
      <c r="O37" s="133">
        <f>AF37</f>
        <v>566.9</v>
      </c>
      <c r="P37" s="134"/>
      <c r="Q37" s="134"/>
      <c r="R37" s="134"/>
      <c r="S37" s="145" t="s">
        <v>61</v>
      </c>
      <c r="T37" s="146"/>
      <c r="U37" s="146"/>
      <c r="V37" s="146"/>
      <c r="W37" s="146"/>
      <c r="X37" s="147"/>
      <c r="Y37" s="31"/>
      <c r="Z37" s="11"/>
      <c r="AA37" s="19"/>
      <c r="AB37" s="20"/>
      <c r="AC37" s="33"/>
      <c r="AD37" s="34" t="s">
        <v>54</v>
      </c>
      <c r="AE37" s="60">
        <f>SUM(S15:V19)</f>
        <v>566.87999999999988</v>
      </c>
      <c r="AF37" s="62">
        <f>ROUNDUP(AE37,1)</f>
        <v>566.9</v>
      </c>
      <c r="AG37" s="65" t="s">
        <v>56</v>
      </c>
      <c r="AO37" s="1"/>
      <c r="AR37" s="70"/>
    </row>
    <row r="38" spans="2:44" ht="21.75" customHeight="1" x14ac:dyDescent="0.15">
      <c r="B38" s="141" t="s">
        <v>34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93" t="s">
        <v>41</v>
      </c>
      <c r="M38" s="193"/>
      <c r="N38" s="194"/>
      <c r="O38" s="133">
        <f>AF38</f>
        <v>229.79999999999998</v>
      </c>
      <c r="P38" s="134"/>
      <c r="Q38" s="134"/>
      <c r="R38" s="134"/>
      <c r="S38" s="73" t="s">
        <v>36</v>
      </c>
      <c r="T38" s="74"/>
      <c r="U38" s="74"/>
      <c r="V38" s="74"/>
      <c r="W38" s="74"/>
      <c r="X38" s="79"/>
      <c r="Y38" s="31"/>
      <c r="Z38" s="11"/>
      <c r="AA38" s="11"/>
      <c r="AB38" s="1"/>
      <c r="AC38" s="15"/>
      <c r="AD38" s="34" t="s">
        <v>54</v>
      </c>
      <c r="AE38" s="60">
        <f>SUM(M15:P19,M21)</f>
        <v>229.73</v>
      </c>
      <c r="AF38" s="62">
        <f>ROUNDUP(AE38,1)</f>
        <v>229.79999999999998</v>
      </c>
      <c r="AG38" s="65" t="s">
        <v>56</v>
      </c>
      <c r="AR38" s="70"/>
    </row>
    <row r="39" spans="2:44" ht="21" customHeight="1" x14ac:dyDescent="0.15">
      <c r="B39" s="170" t="s">
        <v>32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17" t="s">
        <v>50</v>
      </c>
      <c r="M39" s="117"/>
      <c r="N39" s="118"/>
      <c r="O39" s="139">
        <f>O37-O38</f>
        <v>337.1</v>
      </c>
      <c r="P39" s="140"/>
      <c r="Q39" s="140"/>
      <c r="R39" s="140"/>
      <c r="S39" s="75"/>
      <c r="T39" s="76"/>
      <c r="U39" s="76"/>
      <c r="V39" s="76"/>
      <c r="W39" s="76"/>
      <c r="X39" s="80"/>
      <c r="Y39" s="31"/>
      <c r="Z39" s="11"/>
      <c r="AA39" s="11"/>
      <c r="AB39" s="1"/>
      <c r="AD39" s="5"/>
      <c r="AE39" s="60"/>
      <c r="AF39" s="2"/>
      <c r="AG39" s="63"/>
      <c r="AR39" s="71" t="s">
        <v>87</v>
      </c>
    </row>
    <row r="40" spans="2:44" ht="36" customHeight="1" thickBot="1" x14ac:dyDescent="0.2">
      <c r="B40" s="167" t="s">
        <v>31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135">
        <f>IF(S23="","",AF40)</f>
        <v>0.59</v>
      </c>
      <c r="P40" s="136"/>
      <c r="Q40" s="136"/>
      <c r="R40" s="136"/>
      <c r="S40" s="148" t="str">
        <f>IF(S23="","",IF(AF40&gt;=0.5,"適合","不適合"))</f>
        <v>適合</v>
      </c>
      <c r="T40" s="149"/>
      <c r="U40" s="149"/>
      <c r="V40" s="149"/>
      <c r="W40" s="149"/>
      <c r="X40" s="150"/>
      <c r="Y40" s="31"/>
      <c r="Z40" s="11"/>
      <c r="AA40" s="16"/>
      <c r="AB40" s="1"/>
      <c r="AD40" s="5" t="s">
        <v>51</v>
      </c>
      <c r="AE40" s="61">
        <f>O39/O37</f>
        <v>0.59463750220497447</v>
      </c>
      <c r="AF40" s="59">
        <f>ROUNDDOWN(AE40,2)</f>
        <v>0.59</v>
      </c>
      <c r="AG40" s="65" t="s">
        <v>57</v>
      </c>
    </row>
    <row r="41" spans="2:44" ht="21" customHeight="1" x14ac:dyDescent="0.15">
      <c r="B41" s="191" t="s">
        <v>35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02" t="s">
        <v>42</v>
      </c>
      <c r="M41" s="102"/>
      <c r="N41" s="119"/>
      <c r="O41" s="137">
        <f>AF41</f>
        <v>88.7</v>
      </c>
      <c r="P41" s="138"/>
      <c r="Q41" s="138"/>
      <c r="R41" s="138"/>
      <c r="S41" s="73" t="s">
        <v>37</v>
      </c>
      <c r="T41" s="74"/>
      <c r="U41" s="74"/>
      <c r="V41" s="74" t="s">
        <v>38</v>
      </c>
      <c r="W41" s="74"/>
      <c r="X41" s="79"/>
      <c r="Y41" s="31"/>
      <c r="Z41" s="11"/>
      <c r="AA41" s="11"/>
      <c r="AB41" s="1"/>
      <c r="AD41" s="34" t="s">
        <v>54</v>
      </c>
      <c r="AE41" s="60">
        <f>SUM(M15:P21)</f>
        <v>88.699999999999989</v>
      </c>
      <c r="AF41" s="62">
        <f>ROUNDUP(AE41,1)</f>
        <v>88.7</v>
      </c>
      <c r="AG41" s="65" t="s">
        <v>56</v>
      </c>
    </row>
    <row r="42" spans="2:44" ht="21" customHeight="1" x14ac:dyDescent="0.15">
      <c r="B42" s="170" t="s">
        <v>30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17" t="s">
        <v>52</v>
      </c>
      <c r="M42" s="117"/>
      <c r="N42" s="118"/>
      <c r="O42" s="139">
        <f>O37-O41</f>
        <v>478.2</v>
      </c>
      <c r="P42" s="140"/>
      <c r="Q42" s="140"/>
      <c r="R42" s="140"/>
      <c r="S42" s="75"/>
      <c r="T42" s="76"/>
      <c r="U42" s="76"/>
      <c r="V42" s="76"/>
      <c r="W42" s="76"/>
      <c r="X42" s="80"/>
      <c r="Y42" s="31"/>
      <c r="Z42" s="11"/>
      <c r="AA42" s="11"/>
      <c r="AB42" s="1"/>
      <c r="AD42" s="5"/>
      <c r="AE42" s="60"/>
      <c r="AF42" s="2"/>
      <c r="AG42" s="63"/>
    </row>
    <row r="43" spans="2:44" ht="36" customHeight="1" thickBot="1" x14ac:dyDescent="0.2">
      <c r="B43" s="130" t="s">
        <v>33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  <c r="O43" s="135">
        <f>IF(S23="","",AF43)</f>
        <v>0.84</v>
      </c>
      <c r="P43" s="136"/>
      <c r="Q43" s="136"/>
      <c r="R43" s="136"/>
      <c r="S43" s="77" t="str">
        <f>IF(S23="","",IF(AF43&gt;=1,"適合","不適合"))</f>
        <v>不適合</v>
      </c>
      <c r="T43" s="78"/>
      <c r="U43" s="78"/>
      <c r="V43" s="78" t="str">
        <f>IF(S23="","",IF(AF43&gt;=0.75,"適合","不適合"))</f>
        <v>適合</v>
      </c>
      <c r="W43" s="78"/>
      <c r="X43" s="81"/>
      <c r="Y43" s="22"/>
      <c r="Z43" s="1"/>
      <c r="AA43" s="1"/>
      <c r="AB43" s="1"/>
      <c r="AD43" s="5" t="s">
        <v>53</v>
      </c>
      <c r="AE43" s="61">
        <f>O42/O37</f>
        <v>0.8435350149938261</v>
      </c>
      <c r="AF43" s="59">
        <f>ROUNDDOWN(AE43,2)</f>
        <v>0.84</v>
      </c>
      <c r="AG43" s="65" t="s">
        <v>57</v>
      </c>
      <c r="AO43" s="1"/>
      <c r="AR43" s="67"/>
    </row>
    <row r="44" spans="2:44" ht="24.75" customHeight="1" x14ac:dyDescent="0.15">
      <c r="B44" s="155" t="s">
        <v>39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158" t="str">
        <f>IF(S23="","",AE44)</f>
        <v>Nearly ZEB</v>
      </c>
      <c r="P44" s="159"/>
      <c r="Q44" s="159"/>
      <c r="R44" s="160"/>
      <c r="S44" s="82"/>
      <c r="T44" s="83"/>
      <c r="U44" s="83"/>
      <c r="V44" s="83"/>
      <c r="W44" s="83"/>
      <c r="X44" s="83"/>
      <c r="Y44" s="22"/>
      <c r="Z44" s="1"/>
      <c r="AA44" s="1"/>
      <c r="AB44" s="1"/>
      <c r="AE44" s="1" t="str">
        <f>IF(AF40&lt;0.5,"―",IF(AF43&gt;=1,"ZEB",IF(AF43&gt;=0.75,"Nearly ZEB","ZEB Ready")))</f>
        <v>Nearly ZEB</v>
      </c>
    </row>
    <row r="45" spans="2:44" ht="19.5" customHeight="1" x14ac:dyDescent="0.15">
      <c r="B45" s="35"/>
      <c r="C45" s="36"/>
      <c r="D45" s="36"/>
      <c r="E45" s="25"/>
      <c r="F45" s="25"/>
      <c r="G45" s="2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2"/>
      <c r="AA45" s="1"/>
      <c r="AB45" s="1"/>
      <c r="AM45" s="1"/>
    </row>
    <row r="46" spans="2:44" ht="19.5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22"/>
      <c r="Z46" s="12"/>
      <c r="AA46" s="1"/>
      <c r="AB46" s="1"/>
      <c r="AM46" s="1"/>
    </row>
    <row r="47" spans="2:44" ht="19.5" customHeight="1" x14ac:dyDescent="0.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23"/>
      <c r="Z47" s="6"/>
      <c r="AA47" s="6"/>
    </row>
    <row r="48" spans="2:44" ht="19.5" customHeight="1" x14ac:dyDescent="0.1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ht="19.5" customHeight="1" x14ac:dyDescent="0.15"/>
    <row r="50" ht="19.5" customHeight="1" x14ac:dyDescent="0.15"/>
    <row r="51" ht="19.5" customHeight="1" x14ac:dyDescent="0.15"/>
  </sheetData>
  <sheetProtection selectLockedCells="1"/>
  <mergeCells count="113">
    <mergeCell ref="B44:N44"/>
    <mergeCell ref="O44:R44"/>
    <mergeCell ref="S44:X44"/>
    <mergeCell ref="L42:N42"/>
    <mergeCell ref="O42:R42"/>
    <mergeCell ref="B43:N43"/>
    <mergeCell ref="O43:R43"/>
    <mergeCell ref="S43:U43"/>
    <mergeCell ref="V43:X43"/>
    <mergeCell ref="B40:N40"/>
    <mergeCell ref="O40:R40"/>
    <mergeCell ref="S40:X40"/>
    <mergeCell ref="B41:K41"/>
    <mergeCell ref="L41:N41"/>
    <mergeCell ref="O41:R41"/>
    <mergeCell ref="S41:U42"/>
    <mergeCell ref="V41:X42"/>
    <mergeCell ref="B42:K42"/>
    <mergeCell ref="B37:K37"/>
    <mergeCell ref="L37:N37"/>
    <mergeCell ref="O37:R37"/>
    <mergeCell ref="S37:X37"/>
    <mergeCell ref="B38:K38"/>
    <mergeCell ref="L38:N38"/>
    <mergeCell ref="O38:R38"/>
    <mergeCell ref="S38:X39"/>
    <mergeCell ref="B39:K39"/>
    <mergeCell ref="L39:N39"/>
    <mergeCell ref="O39:R39"/>
    <mergeCell ref="AD34:AE34"/>
    <mergeCell ref="B35:X35"/>
    <mergeCell ref="B36:F36"/>
    <mergeCell ref="G36:J36"/>
    <mergeCell ref="K36:N36"/>
    <mergeCell ref="O36:R36"/>
    <mergeCell ref="S36:U36"/>
    <mergeCell ref="V36:X36"/>
    <mergeCell ref="B34:F34"/>
    <mergeCell ref="G34:J34"/>
    <mergeCell ref="K34:N34"/>
    <mergeCell ref="O34:R34"/>
    <mergeCell ref="S34:U34"/>
    <mergeCell ref="V34:X34"/>
    <mergeCell ref="B33:D33"/>
    <mergeCell ref="E33:G33"/>
    <mergeCell ref="I33:K33"/>
    <mergeCell ref="L33:N33"/>
    <mergeCell ref="P33:R33"/>
    <mergeCell ref="S33:U33"/>
    <mergeCell ref="B32:D32"/>
    <mergeCell ref="E32:G32"/>
    <mergeCell ref="I32:K32"/>
    <mergeCell ref="L32:N32"/>
    <mergeCell ref="P32:R32"/>
    <mergeCell ref="S32:U32"/>
    <mergeCell ref="H30:J30"/>
    <mergeCell ref="K30:L30"/>
    <mergeCell ref="Q30:R30"/>
    <mergeCell ref="V30:W30"/>
    <mergeCell ref="B31:G31"/>
    <mergeCell ref="I31:N31"/>
    <mergeCell ref="P31:U31"/>
    <mergeCell ref="V31:X31"/>
    <mergeCell ref="R27:T27"/>
    <mergeCell ref="H28:J28"/>
    <mergeCell ref="K28:L28"/>
    <mergeCell ref="Q28:R28"/>
    <mergeCell ref="V28:W28"/>
    <mergeCell ref="B29:U29"/>
    <mergeCell ref="V29:W29"/>
    <mergeCell ref="W22:X22"/>
    <mergeCell ref="B23:D24"/>
    <mergeCell ref="E23:L23"/>
    <mergeCell ref="M23:P23"/>
    <mergeCell ref="Q23:R23"/>
    <mergeCell ref="S23:V24"/>
    <mergeCell ref="W23:X24"/>
    <mergeCell ref="E24:L24"/>
    <mergeCell ref="M24:P24"/>
    <mergeCell ref="Q24:R24"/>
    <mergeCell ref="B21:L21"/>
    <mergeCell ref="M21:P21"/>
    <mergeCell ref="B22:L22"/>
    <mergeCell ref="M22:P22"/>
    <mergeCell ref="Q22:R22"/>
    <mergeCell ref="S22:V22"/>
    <mergeCell ref="B19:L19"/>
    <mergeCell ref="M19:P19"/>
    <mergeCell ref="S19:V19"/>
    <mergeCell ref="B20:L20"/>
    <mergeCell ref="M20:P20"/>
    <mergeCell ref="Q20:R20"/>
    <mergeCell ref="S20:V20"/>
    <mergeCell ref="B18:L18"/>
    <mergeCell ref="M18:P18"/>
    <mergeCell ref="S18:V18"/>
    <mergeCell ref="B15:L15"/>
    <mergeCell ref="M15:P15"/>
    <mergeCell ref="S15:V15"/>
    <mergeCell ref="B16:L16"/>
    <mergeCell ref="M16:P16"/>
    <mergeCell ref="S16:V16"/>
    <mergeCell ref="B6:G6"/>
    <mergeCell ref="H6:X6"/>
    <mergeCell ref="B7:G7"/>
    <mergeCell ref="H7:X7"/>
    <mergeCell ref="B13:L14"/>
    <mergeCell ref="M13:X13"/>
    <mergeCell ref="M14:R14"/>
    <mergeCell ref="S14:X14"/>
    <mergeCell ref="B17:L17"/>
    <mergeCell ref="M17:P17"/>
    <mergeCell ref="S17:V17"/>
  </mergeCells>
  <phoneticPr fontId="2"/>
  <conditionalFormatting sqref="O41:R41">
    <cfRule type="expression" dxfId="16" priority="7">
      <formula>K10="■"</formula>
    </cfRule>
  </conditionalFormatting>
  <conditionalFormatting sqref="O42:R42">
    <cfRule type="expression" dxfId="15" priority="6">
      <formula>K10="■"</formula>
    </cfRule>
  </conditionalFormatting>
  <conditionalFormatting sqref="O43:R43">
    <cfRule type="expression" dxfId="14" priority="5">
      <formula>K10="■"</formula>
    </cfRule>
  </conditionalFormatting>
  <conditionalFormatting sqref="Q20:R20">
    <cfRule type="expression" dxfId="13" priority="8">
      <formula>K10="■"</formula>
    </cfRule>
  </conditionalFormatting>
  <conditionalFormatting sqref="S41:U42">
    <cfRule type="expression" dxfId="12" priority="4">
      <formula>K10="■"</formula>
    </cfRule>
  </conditionalFormatting>
  <conditionalFormatting sqref="S43:U43">
    <cfRule type="expression" dxfId="11" priority="2">
      <formula>K10="■"</formula>
    </cfRule>
  </conditionalFormatting>
  <conditionalFormatting sqref="V41:X42">
    <cfRule type="expression" dxfId="10" priority="3">
      <formula>K10="■"</formula>
    </cfRule>
  </conditionalFormatting>
  <conditionalFormatting sqref="V43:X43">
    <cfRule type="expression" dxfId="9" priority="1">
      <formula>K10="■"</formula>
    </cfRule>
  </conditionalFormatting>
  <dataValidations count="2">
    <dataValidation type="list" allowBlank="1" showInputMessage="1" showErrorMessage="1" sqref="C10 G10 K10" xr:uid="{66138FC8-574F-43F1-9A86-A8FFCC5BF763}">
      <formula1>"□,■"</formula1>
    </dataValidation>
    <dataValidation type="list" allowBlank="1" showInputMessage="1" showErrorMessage="1" sqref="O34:R34 O36:R36" xr:uid="{4D37B867-4290-4047-881F-D63C1A27D13D}">
      <formula1>"(選択),90,70"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&amp;R&amp;"HG丸ｺﾞｼｯｸM-PRO,標準"&amp;8東日本住宅評価センター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9D01-1447-464E-B8A9-36A16D1AEC14}">
  <dimension ref="B1:AR51"/>
  <sheetViews>
    <sheetView showGridLines="0" view="pageBreakPreview" topLeftCell="A4" zoomScale="110" zoomScaleNormal="100" zoomScaleSheetLayoutView="110" workbookViewId="0">
      <selection activeCell="AU43" sqref="AU43"/>
    </sheetView>
  </sheetViews>
  <sheetFormatPr defaultRowHeight="13.5" x14ac:dyDescent="0.15"/>
  <cols>
    <col min="1" max="1" width="2" customWidth="1"/>
    <col min="2" max="24" width="3.875" customWidth="1"/>
    <col min="25" max="25" width="1.25" customWidth="1"/>
    <col min="26" max="26" width="3.875" hidden="1" customWidth="1"/>
    <col min="27" max="27" width="24.25" hidden="1" customWidth="1"/>
    <col min="28" max="28" width="9.25" hidden="1" customWidth="1"/>
    <col min="29" max="29" width="6.375" style="1" customWidth="1"/>
    <col min="30" max="30" width="14.625" style="1" hidden="1" customWidth="1"/>
    <col min="31" max="31" width="10.25" style="1" hidden="1" customWidth="1"/>
    <col min="32" max="32" width="9.75" style="1" hidden="1" customWidth="1"/>
    <col min="33" max="33" width="11.625" style="1" hidden="1" customWidth="1"/>
    <col min="34" max="34" width="6.625" style="1" hidden="1" customWidth="1"/>
    <col min="35" max="35" width="12.375" style="1" bestFit="1" customWidth="1"/>
    <col min="36" max="36" width="9" style="1"/>
    <col min="37" max="37" width="15.25" style="1" bestFit="1" customWidth="1"/>
  </cols>
  <sheetData>
    <row r="1" spans="2:37" ht="8.25" customHeight="1" x14ac:dyDescent="0.15"/>
    <row r="2" spans="2:37" ht="18" customHeight="1" x14ac:dyDescent="0.15">
      <c r="B2" s="21" t="s">
        <v>83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2"/>
      <c r="X2" s="22"/>
      <c r="Y2" s="22"/>
      <c r="Z2" s="1"/>
      <c r="AA2" s="1"/>
      <c r="AB2" s="1"/>
    </row>
    <row r="3" spans="2:37" ht="6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1"/>
      <c r="AA3" s="1"/>
      <c r="AB3" s="1"/>
    </row>
    <row r="4" spans="2:37" ht="18" customHeight="1" x14ac:dyDescent="0.15">
      <c r="B4" s="25" t="s">
        <v>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1"/>
      <c r="N4" s="21"/>
      <c r="O4" s="21"/>
      <c r="P4" s="21"/>
      <c r="Q4" s="21"/>
      <c r="R4" s="21"/>
      <c r="S4" s="21"/>
      <c r="T4" s="21"/>
      <c r="U4" s="21"/>
      <c r="V4" s="22"/>
      <c r="W4" s="22"/>
      <c r="X4" s="22"/>
      <c r="Y4" s="22"/>
      <c r="Z4" s="1"/>
      <c r="AA4" s="1"/>
      <c r="AB4" s="1"/>
    </row>
    <row r="5" spans="2:37" ht="5.2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7"/>
      <c r="AA5" s="14"/>
      <c r="AB5" s="7"/>
      <c r="AC5" s="14"/>
      <c r="AD5" s="13"/>
      <c r="AE5" s="13"/>
      <c r="AF5" s="13"/>
      <c r="AG5" s="13"/>
      <c r="AH5" s="13"/>
      <c r="AI5" s="13"/>
      <c r="AJ5" s="13"/>
      <c r="AK5" s="13"/>
    </row>
    <row r="6" spans="2:37" ht="21" customHeight="1" x14ac:dyDescent="0.15">
      <c r="B6" s="86" t="s">
        <v>45</v>
      </c>
      <c r="C6" s="87"/>
      <c r="D6" s="87"/>
      <c r="E6" s="87"/>
      <c r="F6" s="87"/>
      <c r="G6" s="87"/>
      <c r="H6" s="88" t="s">
        <v>68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23"/>
      <c r="Z6" s="6"/>
      <c r="AA6" s="6"/>
      <c r="AB6" s="4"/>
      <c r="AC6" s="13"/>
      <c r="AD6" s="13"/>
      <c r="AE6" s="13"/>
      <c r="AF6" s="13"/>
      <c r="AG6" s="13"/>
      <c r="AH6" s="13"/>
      <c r="AI6" s="13"/>
      <c r="AJ6" s="13"/>
      <c r="AK6" s="13"/>
    </row>
    <row r="7" spans="2:37" ht="21" customHeight="1" x14ac:dyDescent="0.15">
      <c r="B7" s="86" t="s">
        <v>44</v>
      </c>
      <c r="C7" s="87"/>
      <c r="D7" s="87"/>
      <c r="E7" s="87"/>
      <c r="F7" s="87"/>
      <c r="G7" s="87"/>
      <c r="H7" s="88" t="s">
        <v>69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  <c r="Y7" s="23"/>
      <c r="Z7" s="6"/>
      <c r="AA7" s="6"/>
      <c r="AB7" s="4"/>
      <c r="AC7" s="13"/>
      <c r="AD7" s="13"/>
      <c r="AE7" s="13"/>
      <c r="AF7" s="13"/>
      <c r="AG7" s="13"/>
      <c r="AH7" s="13"/>
      <c r="AI7" s="13"/>
      <c r="AJ7" s="13"/>
      <c r="AK7" s="13"/>
    </row>
    <row r="8" spans="2:37" x14ac:dyDescent="0.1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1"/>
      <c r="AA8" s="1"/>
      <c r="AB8" s="1"/>
      <c r="AC8" s="13"/>
      <c r="AD8" s="13"/>
      <c r="AE8" s="13"/>
      <c r="AF8" s="13"/>
      <c r="AG8" s="13"/>
      <c r="AH8" s="13"/>
      <c r="AI8" s="13"/>
      <c r="AJ8" s="13"/>
      <c r="AK8" s="13"/>
    </row>
    <row r="9" spans="2:37" x14ac:dyDescent="0.15">
      <c r="B9" s="27" t="s">
        <v>48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1"/>
      <c r="AA9" s="1"/>
      <c r="AB9" s="1"/>
      <c r="AC9" s="13"/>
      <c r="AD9" s="13"/>
      <c r="AE9" s="13"/>
      <c r="AF9" s="13"/>
      <c r="AG9" s="13"/>
      <c r="AH9" s="13"/>
      <c r="AI9" s="13"/>
      <c r="AJ9" s="13"/>
      <c r="AK9" s="13"/>
    </row>
    <row r="10" spans="2:37" ht="17.25" customHeight="1" x14ac:dyDescent="0.15">
      <c r="B10" s="25"/>
      <c r="C10" s="54" t="s">
        <v>5</v>
      </c>
      <c r="D10" s="25" t="s">
        <v>22</v>
      </c>
      <c r="E10" s="25"/>
      <c r="F10" s="25"/>
      <c r="G10" s="54" t="s">
        <v>5</v>
      </c>
      <c r="H10" s="25" t="s">
        <v>6</v>
      </c>
      <c r="I10" s="25"/>
      <c r="J10" s="25"/>
      <c r="K10" s="54" t="s">
        <v>43</v>
      </c>
      <c r="L10" s="25" t="s">
        <v>62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2"/>
      <c r="X10" s="22"/>
      <c r="Y10" s="22"/>
      <c r="Z10" s="1"/>
      <c r="AA10" s="1"/>
      <c r="AB10" s="1"/>
      <c r="AC10" s="33" t="s">
        <v>64</v>
      </c>
      <c r="AD10" s="33"/>
    </row>
    <row r="11" spans="2:37" ht="13.5" customHeigh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2"/>
      <c r="X11" s="22"/>
      <c r="Y11" s="22"/>
      <c r="Z11" s="1"/>
      <c r="AA11" s="1"/>
      <c r="AB11" s="1"/>
      <c r="AC11" s="33" t="s">
        <v>65</v>
      </c>
      <c r="AD11" s="33"/>
    </row>
    <row r="12" spans="2:37" ht="18.75" customHeight="1" x14ac:dyDescent="0.15">
      <c r="B12" s="27" t="s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8"/>
      <c r="W12" s="28"/>
      <c r="X12" s="28"/>
      <c r="Y12" s="28"/>
      <c r="Z12" s="9"/>
      <c r="AA12" s="8"/>
      <c r="AB12" s="1"/>
      <c r="AC12" s="33" t="s">
        <v>66</v>
      </c>
      <c r="AD12" s="33"/>
    </row>
    <row r="13" spans="2:37" ht="19.5" customHeight="1" x14ac:dyDescent="0.15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03" t="s">
        <v>9</v>
      </c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/>
      <c r="Z13" s="2"/>
      <c r="AA13" s="8"/>
      <c r="AB13" s="1"/>
    </row>
    <row r="14" spans="2:37" ht="19.5" customHeight="1" x14ac:dyDescent="0.1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19"/>
      <c r="M14" s="103" t="s">
        <v>10</v>
      </c>
      <c r="N14" s="104"/>
      <c r="O14" s="104"/>
      <c r="P14" s="104"/>
      <c r="Q14" s="104"/>
      <c r="R14" s="105"/>
      <c r="S14" s="103" t="s">
        <v>11</v>
      </c>
      <c r="T14" s="104"/>
      <c r="U14" s="104"/>
      <c r="V14" s="104"/>
      <c r="W14" s="104"/>
      <c r="X14" s="105"/>
      <c r="Y14" s="26"/>
      <c r="Z14" s="2"/>
      <c r="AA14" s="8"/>
      <c r="AB14" s="1"/>
    </row>
    <row r="15" spans="2:37" s="3" customFormat="1" ht="19.5" customHeight="1" x14ac:dyDescent="0.15">
      <c r="B15" s="120" t="s">
        <v>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128">
        <v>77</v>
      </c>
      <c r="N15" s="129"/>
      <c r="O15" s="129"/>
      <c r="P15" s="129"/>
      <c r="Q15" s="40"/>
      <c r="R15" s="41"/>
      <c r="S15" s="128">
        <v>175.46</v>
      </c>
      <c r="T15" s="129"/>
      <c r="U15" s="129"/>
      <c r="V15" s="129"/>
      <c r="W15" s="40"/>
      <c r="X15" s="41"/>
      <c r="Y15" s="55"/>
      <c r="Z15" s="10"/>
      <c r="AA15" s="17" t="s">
        <v>1</v>
      </c>
      <c r="AB15" s="2"/>
      <c r="AC15" s="15" t="s">
        <v>67</v>
      </c>
      <c r="AD15" s="15"/>
      <c r="AE15" s="2"/>
      <c r="AF15" s="2"/>
      <c r="AG15" s="2"/>
      <c r="AH15" s="2"/>
      <c r="AI15" s="2"/>
      <c r="AJ15" s="2"/>
      <c r="AK15" s="2"/>
    </row>
    <row r="16" spans="2:37" ht="18.75" customHeight="1" x14ac:dyDescent="0.15">
      <c r="B16" s="123" t="s">
        <v>12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09">
        <v>0.42</v>
      </c>
      <c r="N16" s="110"/>
      <c r="O16" s="110"/>
      <c r="P16" s="110"/>
      <c r="Q16" s="42"/>
      <c r="R16" s="43"/>
      <c r="S16" s="109">
        <v>2.25</v>
      </c>
      <c r="T16" s="110"/>
      <c r="U16" s="110"/>
      <c r="V16" s="110"/>
      <c r="W16" s="42"/>
      <c r="X16" s="43"/>
      <c r="Y16" s="31"/>
      <c r="Z16" s="11"/>
      <c r="AA16" s="17" t="s">
        <v>0</v>
      </c>
      <c r="AB16" s="5"/>
    </row>
    <row r="17" spans="2:37" ht="18.75" customHeight="1" x14ac:dyDescent="0.15">
      <c r="B17" s="123" t="s">
        <v>13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5"/>
      <c r="M17" s="109">
        <v>27.06</v>
      </c>
      <c r="N17" s="110"/>
      <c r="O17" s="110"/>
      <c r="P17" s="110"/>
      <c r="Q17" s="42"/>
      <c r="R17" s="43"/>
      <c r="S17" s="109">
        <v>95.56</v>
      </c>
      <c r="T17" s="110"/>
      <c r="U17" s="110"/>
      <c r="V17" s="110"/>
      <c r="W17" s="42"/>
      <c r="X17" s="43"/>
      <c r="Y17" s="31"/>
      <c r="Z17" s="11"/>
      <c r="AA17" s="18" t="s">
        <v>2</v>
      </c>
      <c r="AB17" s="1"/>
    </row>
    <row r="18" spans="2:37" ht="18.75" customHeight="1" x14ac:dyDescent="0.15">
      <c r="B18" s="123" t="s">
        <v>14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09">
        <v>3.84</v>
      </c>
      <c r="N18" s="110"/>
      <c r="O18" s="110"/>
      <c r="P18" s="110"/>
      <c r="Q18" s="42"/>
      <c r="R18" s="43"/>
      <c r="S18" s="109">
        <v>1.62</v>
      </c>
      <c r="T18" s="110"/>
      <c r="U18" s="110"/>
      <c r="V18" s="110"/>
      <c r="W18" s="42"/>
      <c r="X18" s="43"/>
      <c r="Y18" s="31"/>
      <c r="Z18" s="11"/>
      <c r="AA18" s="18"/>
      <c r="AB18" s="1"/>
    </row>
    <row r="19" spans="2:37" ht="18.75" customHeight="1" x14ac:dyDescent="0.15">
      <c r="B19" s="123" t="s">
        <v>15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5"/>
      <c r="M19" s="109">
        <v>0</v>
      </c>
      <c r="N19" s="110"/>
      <c r="O19" s="110"/>
      <c r="P19" s="110"/>
      <c r="Q19" s="42"/>
      <c r="R19" s="43"/>
      <c r="S19" s="109">
        <v>0</v>
      </c>
      <c r="T19" s="110"/>
      <c r="U19" s="110"/>
      <c r="V19" s="110"/>
      <c r="W19" s="42"/>
      <c r="X19" s="43"/>
      <c r="Y19" s="31"/>
      <c r="Z19" s="11"/>
      <c r="AA19" s="18"/>
      <c r="AB19" s="1"/>
    </row>
    <row r="20" spans="2:37" ht="18.75" customHeight="1" x14ac:dyDescent="0.15">
      <c r="B20" s="123" t="s">
        <v>16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161">
        <f>IF(K10="■",0,"")</f>
        <v>0</v>
      </c>
      <c r="N20" s="162"/>
      <c r="O20" s="162"/>
      <c r="P20" s="162"/>
      <c r="Q20" s="84"/>
      <c r="R20" s="85"/>
      <c r="S20" s="112"/>
      <c r="T20" s="113"/>
      <c r="U20" s="113"/>
      <c r="V20" s="113"/>
      <c r="W20" s="46"/>
      <c r="X20" s="47"/>
      <c r="Y20" s="31"/>
      <c r="Z20" s="11"/>
      <c r="AA20" s="18"/>
      <c r="AB20" s="1"/>
      <c r="AC20" s="33" t="s">
        <v>63</v>
      </c>
      <c r="AD20" s="33"/>
    </row>
    <row r="21" spans="2:37" ht="18.75" customHeight="1" x14ac:dyDescent="0.15">
      <c r="B21" s="123" t="s">
        <v>17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5"/>
      <c r="M21" s="161">
        <v>0</v>
      </c>
      <c r="N21" s="162"/>
      <c r="O21" s="162"/>
      <c r="P21" s="162"/>
      <c r="Q21" s="44"/>
      <c r="R21" s="45"/>
      <c r="S21" s="48"/>
      <c r="T21" s="46"/>
      <c r="U21" s="46"/>
      <c r="V21" s="46"/>
      <c r="W21" s="46"/>
      <c r="X21" s="47"/>
      <c r="Y21" s="31"/>
      <c r="Z21" s="11"/>
      <c r="AA21" s="18" t="s">
        <v>3</v>
      </c>
      <c r="AB21" s="1"/>
      <c r="AC21" s="33" t="s">
        <v>55</v>
      </c>
      <c r="AD21" s="33"/>
    </row>
    <row r="22" spans="2:37" ht="18.75" customHeight="1" thickBot="1" x14ac:dyDescent="0.2">
      <c r="B22" s="126" t="s">
        <v>18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14">
        <v>52.35</v>
      </c>
      <c r="N22" s="115"/>
      <c r="O22" s="115"/>
      <c r="P22" s="115"/>
      <c r="Q22" s="189"/>
      <c r="R22" s="190"/>
      <c r="S22" s="114">
        <v>52.35</v>
      </c>
      <c r="T22" s="115"/>
      <c r="U22" s="115"/>
      <c r="V22" s="115"/>
      <c r="W22" s="189"/>
      <c r="X22" s="190"/>
      <c r="Y22" s="31"/>
      <c r="Z22" s="11"/>
      <c r="AA22" s="11" t="s">
        <v>4</v>
      </c>
      <c r="AB22" s="11"/>
    </row>
    <row r="23" spans="2:37" ht="18.75" customHeight="1" thickTop="1" x14ac:dyDescent="0.15">
      <c r="B23" s="95" t="s">
        <v>19</v>
      </c>
      <c r="C23" s="96"/>
      <c r="D23" s="96"/>
      <c r="E23" s="99" t="s">
        <v>20</v>
      </c>
      <c r="F23" s="100"/>
      <c r="G23" s="100"/>
      <c r="H23" s="100"/>
      <c r="I23" s="100"/>
      <c r="J23" s="100"/>
      <c r="K23" s="100"/>
      <c r="L23" s="100"/>
      <c r="M23" s="163">
        <v>160.69999999999999</v>
      </c>
      <c r="N23" s="164"/>
      <c r="O23" s="164"/>
      <c r="P23" s="164"/>
      <c r="Q23" s="187"/>
      <c r="R23" s="188"/>
      <c r="S23" s="177">
        <v>327.3</v>
      </c>
      <c r="T23" s="178"/>
      <c r="U23" s="178"/>
      <c r="V23" s="178"/>
      <c r="W23" s="183"/>
      <c r="X23" s="184"/>
      <c r="Y23" s="31"/>
      <c r="Z23" s="11"/>
      <c r="AA23" s="11"/>
      <c r="AB23" s="1"/>
      <c r="AC23" s="33" t="s">
        <v>70</v>
      </c>
      <c r="AD23" s="33"/>
    </row>
    <row r="24" spans="2:37" ht="18" customHeight="1" x14ac:dyDescent="0.15">
      <c r="B24" s="97"/>
      <c r="C24" s="98"/>
      <c r="D24" s="98"/>
      <c r="E24" s="101" t="s">
        <v>21</v>
      </c>
      <c r="F24" s="102"/>
      <c r="G24" s="102"/>
      <c r="H24" s="102"/>
      <c r="I24" s="102"/>
      <c r="J24" s="102"/>
      <c r="K24" s="102"/>
      <c r="L24" s="102"/>
      <c r="M24" s="165">
        <v>160.69999999999999</v>
      </c>
      <c r="N24" s="166"/>
      <c r="O24" s="166"/>
      <c r="P24" s="166"/>
      <c r="Q24" s="181"/>
      <c r="R24" s="182"/>
      <c r="S24" s="179"/>
      <c r="T24" s="180"/>
      <c r="U24" s="180"/>
      <c r="V24" s="180"/>
      <c r="W24" s="185"/>
      <c r="X24" s="186"/>
      <c r="Y24" s="31"/>
      <c r="Z24" s="11"/>
      <c r="AA24" s="11"/>
      <c r="AB24" s="5"/>
      <c r="AC24" s="15"/>
    </row>
    <row r="25" spans="2:37" ht="18.75" customHeight="1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9"/>
      <c r="W25" s="30"/>
      <c r="X25" s="31"/>
      <c r="Y25" s="31"/>
      <c r="Z25" s="11"/>
      <c r="AA25" s="11"/>
      <c r="AB25" s="1"/>
    </row>
    <row r="26" spans="2:37" ht="12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9"/>
      <c r="W26" s="30"/>
      <c r="X26" s="31"/>
      <c r="Y26" s="31"/>
      <c r="Z26" s="11"/>
      <c r="AA26" s="11"/>
      <c r="AB26" s="1"/>
    </row>
    <row r="27" spans="2:37" ht="18.75" customHeight="1" x14ac:dyDescent="0.15">
      <c r="B27" s="27" t="s">
        <v>23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32"/>
      <c r="R27" s="107"/>
      <c r="S27" s="107"/>
      <c r="T27" s="107"/>
      <c r="U27" s="24"/>
      <c r="V27" s="29"/>
      <c r="W27" s="30"/>
      <c r="X27" s="24"/>
      <c r="Y27" s="31"/>
      <c r="Z27" s="11"/>
      <c r="AA27" s="11"/>
      <c r="AB27" s="1"/>
    </row>
    <row r="28" spans="2:37" ht="3" customHeight="1" x14ac:dyDescent="0.15">
      <c r="B28" s="25"/>
      <c r="C28" s="25"/>
      <c r="D28" s="25"/>
      <c r="E28" s="25"/>
      <c r="F28" s="25"/>
      <c r="G28" s="24"/>
      <c r="H28" s="106"/>
      <c r="I28" s="106"/>
      <c r="J28" s="106"/>
      <c r="K28" s="107"/>
      <c r="L28" s="108"/>
      <c r="M28" s="25"/>
      <c r="N28" s="25"/>
      <c r="O28" s="25"/>
      <c r="P28" s="25"/>
      <c r="Q28" s="107"/>
      <c r="R28" s="107"/>
      <c r="S28" s="24"/>
      <c r="T28" s="24"/>
      <c r="U28" s="24"/>
      <c r="V28" s="107"/>
      <c r="W28" s="107"/>
      <c r="X28" s="24"/>
      <c r="Y28" s="31"/>
      <c r="Z28" s="11"/>
      <c r="AA28" s="11"/>
      <c r="AB28" s="1"/>
      <c r="AC28" s="14"/>
    </row>
    <row r="29" spans="2:37" ht="30.75" customHeight="1" x14ac:dyDescent="0.15">
      <c r="B29" s="94" t="s">
        <v>24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197"/>
      <c r="W29" s="197"/>
      <c r="X29" s="57"/>
      <c r="Y29" s="31"/>
      <c r="Z29" s="11"/>
      <c r="AA29" s="11"/>
      <c r="AB29" s="1"/>
    </row>
    <row r="30" spans="2:37" ht="9.75" customHeight="1" x14ac:dyDescent="0.15">
      <c r="B30" s="25"/>
      <c r="C30" s="25"/>
      <c r="D30" s="25"/>
      <c r="E30" s="25"/>
      <c r="F30" s="25"/>
      <c r="G30" s="24"/>
      <c r="H30" s="106"/>
      <c r="I30" s="106"/>
      <c r="J30" s="106"/>
      <c r="K30" s="107"/>
      <c r="L30" s="108"/>
      <c r="M30" s="25"/>
      <c r="N30" s="25"/>
      <c r="O30" s="25"/>
      <c r="P30" s="25"/>
      <c r="Q30" s="107"/>
      <c r="R30" s="107"/>
      <c r="S30" s="24"/>
      <c r="T30" s="24"/>
      <c r="U30" s="24"/>
      <c r="V30" s="107"/>
      <c r="W30" s="107"/>
      <c r="X30" s="24"/>
      <c r="Y30" s="31"/>
      <c r="Z30" s="11"/>
      <c r="AA30" s="11"/>
      <c r="AB30" s="1"/>
    </row>
    <row r="31" spans="2:37" ht="44.25" customHeight="1" x14ac:dyDescent="0.15">
      <c r="B31" s="173" t="s">
        <v>25</v>
      </c>
      <c r="C31" s="174"/>
      <c r="D31" s="174"/>
      <c r="E31" s="174"/>
      <c r="F31" s="174"/>
      <c r="G31" s="175"/>
      <c r="H31" s="32"/>
      <c r="I31" s="91" t="s">
        <v>46</v>
      </c>
      <c r="J31" s="92"/>
      <c r="K31" s="92"/>
      <c r="L31" s="92"/>
      <c r="M31" s="92"/>
      <c r="N31" s="93"/>
      <c r="O31" s="39"/>
      <c r="P31" s="91" t="s">
        <v>28</v>
      </c>
      <c r="Q31" s="92"/>
      <c r="R31" s="92"/>
      <c r="S31" s="92"/>
      <c r="T31" s="92"/>
      <c r="U31" s="93"/>
      <c r="V31" s="196"/>
      <c r="W31" s="196"/>
      <c r="X31" s="196"/>
      <c r="Y31" s="31"/>
      <c r="Z31" s="11"/>
      <c r="AA31" s="11"/>
      <c r="AB31" s="1"/>
      <c r="AD31" s="50"/>
      <c r="AE31" s="50" t="s">
        <v>58</v>
      </c>
      <c r="AF31" s="50" t="s">
        <v>59</v>
      </c>
      <c r="AG31" s="50"/>
      <c r="AH31" s="50"/>
      <c r="AI31" s="50"/>
      <c r="AJ31" s="50"/>
      <c r="AK31" s="50"/>
    </row>
    <row r="32" spans="2:37" ht="20.25" customHeight="1" x14ac:dyDescent="0.15">
      <c r="B32" s="172" t="s">
        <v>26</v>
      </c>
      <c r="C32" s="172"/>
      <c r="D32" s="172"/>
      <c r="E32" s="172" t="s">
        <v>27</v>
      </c>
      <c r="F32" s="172"/>
      <c r="G32" s="172"/>
      <c r="H32" s="51"/>
      <c r="I32" s="172" t="s">
        <v>26</v>
      </c>
      <c r="J32" s="172"/>
      <c r="K32" s="172"/>
      <c r="L32" s="172" t="s">
        <v>27</v>
      </c>
      <c r="M32" s="172"/>
      <c r="N32" s="172"/>
      <c r="O32" s="24"/>
      <c r="P32" s="195" t="s">
        <v>26</v>
      </c>
      <c r="Q32" s="195"/>
      <c r="R32" s="195"/>
      <c r="S32" s="195" t="s">
        <v>27</v>
      </c>
      <c r="T32" s="195"/>
      <c r="U32" s="195"/>
      <c r="V32" s="29"/>
      <c r="W32" s="30"/>
      <c r="X32" s="31"/>
      <c r="Y32" s="31"/>
      <c r="Z32" s="11"/>
      <c r="AA32" s="11"/>
      <c r="AB32" s="1"/>
      <c r="AD32" s="49"/>
      <c r="AE32" s="66">
        <f>O38/O37</f>
        <v>0.39432520916696973</v>
      </c>
      <c r="AF32" s="66">
        <f>O41/O37</f>
        <v>0.39432520916696973</v>
      </c>
      <c r="AG32" s="2"/>
      <c r="AH32" s="49"/>
      <c r="AI32" s="12"/>
      <c r="AJ32" s="52"/>
      <c r="AK32" s="58"/>
    </row>
    <row r="33" spans="2:44" ht="43.5" customHeight="1" x14ac:dyDescent="0.15">
      <c r="B33" s="176">
        <f>IF(S23="","",AF40)</f>
        <v>0.6</v>
      </c>
      <c r="C33" s="176"/>
      <c r="D33" s="176"/>
      <c r="E33" s="151">
        <f>IF(S23="","",AE33)</f>
        <v>0.4</v>
      </c>
      <c r="F33" s="151"/>
      <c r="G33" s="151"/>
      <c r="H33" s="24"/>
      <c r="I33" s="152" t="str">
        <f>IF(S23="","",IF(C10="■",AF43,"―"))</f>
        <v>―</v>
      </c>
      <c r="J33" s="152"/>
      <c r="K33" s="152"/>
      <c r="L33" s="153" t="str">
        <f>IF(S22="","",IF(C10="■",AF33,"―"))</f>
        <v>―</v>
      </c>
      <c r="M33" s="153"/>
      <c r="N33" s="153"/>
      <c r="O33" s="53"/>
      <c r="P33" s="144" t="s">
        <v>47</v>
      </c>
      <c r="Q33" s="144"/>
      <c r="R33" s="144"/>
      <c r="S33" s="143" t="s">
        <v>47</v>
      </c>
      <c r="T33" s="143"/>
      <c r="U33" s="143"/>
      <c r="V33" s="29"/>
      <c r="W33" s="30"/>
      <c r="X33" s="31"/>
      <c r="Y33" s="31"/>
      <c r="Z33" s="11"/>
      <c r="AA33" s="11"/>
      <c r="AB33" s="1"/>
      <c r="AC33" s="33"/>
      <c r="AE33" s="59">
        <f>ROUNDUP(AE32,2)</f>
        <v>0.4</v>
      </c>
      <c r="AF33" s="59">
        <f>ROUNDUP(AF32,2)</f>
        <v>0.4</v>
      </c>
      <c r="AG33" s="65" t="s">
        <v>56</v>
      </c>
      <c r="AK33" s="2"/>
    </row>
    <row r="34" spans="2:44" ht="20.25" customHeight="1" x14ac:dyDescent="0.15">
      <c r="B34" s="154"/>
      <c r="C34" s="154"/>
      <c r="D34" s="154"/>
      <c r="E34" s="154"/>
      <c r="F34" s="154"/>
      <c r="G34" s="107"/>
      <c r="H34" s="108"/>
      <c r="I34" s="108"/>
      <c r="J34" s="108"/>
      <c r="K34" s="108"/>
      <c r="L34" s="108"/>
      <c r="M34" s="108"/>
      <c r="N34" s="108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31"/>
      <c r="Z34" s="11"/>
      <c r="AA34" s="19">
        <f>(G34/1.65)*232+817</f>
        <v>817</v>
      </c>
      <c r="AB34" s="20">
        <f>K34/50</f>
        <v>0</v>
      </c>
      <c r="AD34" s="72"/>
      <c r="AE34" s="72"/>
      <c r="AR34" s="33" t="s">
        <v>86</v>
      </c>
    </row>
    <row r="35" spans="2:44" ht="30.75" customHeight="1" x14ac:dyDescent="0.15">
      <c r="B35" s="94" t="s">
        <v>29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31"/>
      <c r="Z35" s="11"/>
      <c r="AA35" s="19">
        <f t="shared" ref="AA35:AA36" si="0">(G35/1.65)*232+817</f>
        <v>817</v>
      </c>
      <c r="AB35" s="20">
        <f>K35/50</f>
        <v>0</v>
      </c>
      <c r="AD35" s="50"/>
      <c r="AF35" s="64"/>
      <c r="AR35" s="70"/>
    </row>
    <row r="36" spans="2:44" ht="3" customHeight="1" thickBot="1" x14ac:dyDescent="0.2">
      <c r="B36" s="154"/>
      <c r="C36" s="154"/>
      <c r="D36" s="154"/>
      <c r="E36" s="154"/>
      <c r="F36" s="154"/>
      <c r="G36" s="107"/>
      <c r="H36" s="108"/>
      <c r="I36" s="108"/>
      <c r="J36" s="108"/>
      <c r="K36" s="108"/>
      <c r="L36" s="108"/>
      <c r="M36" s="108"/>
      <c r="N36" s="108"/>
      <c r="O36" s="111"/>
      <c r="P36" s="111"/>
      <c r="Q36" s="111"/>
      <c r="R36" s="111"/>
      <c r="S36" s="107"/>
      <c r="T36" s="107"/>
      <c r="U36" s="107"/>
      <c r="V36" s="111"/>
      <c r="W36" s="111"/>
      <c r="X36" s="111"/>
      <c r="Y36" s="31"/>
      <c r="Z36" s="11"/>
      <c r="AA36" s="19">
        <f t="shared" si="0"/>
        <v>817</v>
      </c>
      <c r="AB36" s="20">
        <f>K36/50</f>
        <v>0</v>
      </c>
      <c r="AR36" s="70"/>
    </row>
    <row r="37" spans="2:44" ht="21.75" customHeight="1" thickBot="1" x14ac:dyDescent="0.2">
      <c r="B37" s="141" t="s">
        <v>49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93" t="s">
        <v>40</v>
      </c>
      <c r="M37" s="193"/>
      <c r="N37" s="194"/>
      <c r="O37" s="133">
        <f>AF37</f>
        <v>274.90000000000003</v>
      </c>
      <c r="P37" s="134"/>
      <c r="Q37" s="134"/>
      <c r="R37" s="134"/>
      <c r="S37" s="145" t="s">
        <v>61</v>
      </c>
      <c r="T37" s="146"/>
      <c r="U37" s="146"/>
      <c r="V37" s="146"/>
      <c r="W37" s="146"/>
      <c r="X37" s="147"/>
      <c r="Y37" s="31"/>
      <c r="Z37" s="11"/>
      <c r="AA37" s="19"/>
      <c r="AB37" s="20"/>
      <c r="AC37" s="33"/>
      <c r="AD37" s="34" t="s">
        <v>54</v>
      </c>
      <c r="AE37" s="60">
        <f>SUM(S15:V19)</f>
        <v>274.89</v>
      </c>
      <c r="AF37" s="62">
        <f>ROUNDUP(AE37,1)</f>
        <v>274.90000000000003</v>
      </c>
      <c r="AG37" s="65" t="s">
        <v>56</v>
      </c>
      <c r="AR37" s="70"/>
    </row>
    <row r="38" spans="2:44" ht="21.75" customHeight="1" x14ac:dyDescent="0.15">
      <c r="B38" s="141" t="s">
        <v>34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93" t="s">
        <v>41</v>
      </c>
      <c r="M38" s="193"/>
      <c r="N38" s="194"/>
      <c r="O38" s="133">
        <f>AF38</f>
        <v>108.39999999999999</v>
      </c>
      <c r="P38" s="134"/>
      <c r="Q38" s="134"/>
      <c r="R38" s="134"/>
      <c r="S38" s="73" t="s">
        <v>36</v>
      </c>
      <c r="T38" s="74"/>
      <c r="U38" s="74"/>
      <c r="V38" s="74"/>
      <c r="W38" s="74"/>
      <c r="X38" s="79"/>
      <c r="Y38" s="31"/>
      <c r="Z38" s="11"/>
      <c r="AA38" s="11"/>
      <c r="AB38" s="1"/>
      <c r="AC38" s="15"/>
      <c r="AD38" s="34" t="s">
        <v>54</v>
      </c>
      <c r="AE38" s="60">
        <f>SUM(M15:P19,M21)</f>
        <v>108.32000000000001</v>
      </c>
      <c r="AF38" s="62">
        <f>ROUNDUP(AE38,1)</f>
        <v>108.39999999999999</v>
      </c>
      <c r="AG38" s="65" t="s">
        <v>56</v>
      </c>
      <c r="AR38" s="70"/>
    </row>
    <row r="39" spans="2:44" ht="21" customHeight="1" x14ac:dyDescent="0.15">
      <c r="B39" s="170" t="s">
        <v>32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17" t="s">
        <v>50</v>
      </c>
      <c r="M39" s="117"/>
      <c r="N39" s="118"/>
      <c r="O39" s="139">
        <f>O37-O38</f>
        <v>166.50000000000006</v>
      </c>
      <c r="P39" s="140"/>
      <c r="Q39" s="140"/>
      <c r="R39" s="140"/>
      <c r="S39" s="75"/>
      <c r="T39" s="76"/>
      <c r="U39" s="76"/>
      <c r="V39" s="76"/>
      <c r="W39" s="76"/>
      <c r="X39" s="80"/>
      <c r="Y39" s="31"/>
      <c r="Z39" s="11"/>
      <c r="AA39" s="11"/>
      <c r="AB39" s="1"/>
      <c r="AD39" s="5"/>
      <c r="AE39" s="60"/>
      <c r="AF39" s="2"/>
      <c r="AG39" s="63"/>
      <c r="AR39" s="71" t="s">
        <v>87</v>
      </c>
    </row>
    <row r="40" spans="2:44" ht="36" customHeight="1" thickBot="1" x14ac:dyDescent="0.2">
      <c r="B40" s="167" t="s">
        <v>31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135">
        <f>IF(S23="","",AF40)</f>
        <v>0.6</v>
      </c>
      <c r="P40" s="136"/>
      <c r="Q40" s="136"/>
      <c r="R40" s="136"/>
      <c r="S40" s="148" t="str">
        <f>IF(S23="","",IF(AF40&gt;=0.5,"適合","不適合"))</f>
        <v>適合</v>
      </c>
      <c r="T40" s="149"/>
      <c r="U40" s="149"/>
      <c r="V40" s="149"/>
      <c r="W40" s="149"/>
      <c r="X40" s="150"/>
      <c r="Y40" s="31"/>
      <c r="Z40" s="11"/>
      <c r="AA40" s="16"/>
      <c r="AB40" s="1"/>
      <c r="AD40" s="5" t="s">
        <v>51</v>
      </c>
      <c r="AE40" s="61">
        <f>O39/O37</f>
        <v>0.60567479083303033</v>
      </c>
      <c r="AF40" s="59">
        <f>ROUNDDOWN(AE40,2)</f>
        <v>0.6</v>
      </c>
      <c r="AG40" s="65" t="s">
        <v>57</v>
      </c>
    </row>
    <row r="41" spans="2:44" ht="21" customHeight="1" x14ac:dyDescent="0.15">
      <c r="B41" s="191" t="s">
        <v>35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02" t="s">
        <v>42</v>
      </c>
      <c r="M41" s="102"/>
      <c r="N41" s="119"/>
      <c r="O41" s="137">
        <f>AF41</f>
        <v>108.39999999999999</v>
      </c>
      <c r="P41" s="138"/>
      <c r="Q41" s="138"/>
      <c r="R41" s="138"/>
      <c r="S41" s="73" t="s">
        <v>37</v>
      </c>
      <c r="T41" s="74"/>
      <c r="U41" s="74"/>
      <c r="V41" s="74" t="s">
        <v>38</v>
      </c>
      <c r="W41" s="74"/>
      <c r="X41" s="79"/>
      <c r="Y41" s="31"/>
      <c r="Z41" s="11"/>
      <c r="AA41" s="11"/>
      <c r="AB41" s="1"/>
      <c r="AD41" s="34" t="s">
        <v>54</v>
      </c>
      <c r="AE41" s="60">
        <f>SUM(M15:P21)</f>
        <v>108.32000000000001</v>
      </c>
      <c r="AF41" s="62">
        <f>ROUNDUP(AE41,1)</f>
        <v>108.39999999999999</v>
      </c>
      <c r="AG41" s="65" t="s">
        <v>56</v>
      </c>
    </row>
    <row r="42" spans="2:44" ht="21" customHeight="1" x14ac:dyDescent="0.15">
      <c r="B42" s="170" t="s">
        <v>30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17" t="s">
        <v>52</v>
      </c>
      <c r="M42" s="117"/>
      <c r="N42" s="118"/>
      <c r="O42" s="139">
        <f>O37-O41</f>
        <v>166.50000000000006</v>
      </c>
      <c r="P42" s="140"/>
      <c r="Q42" s="140"/>
      <c r="R42" s="140"/>
      <c r="S42" s="75"/>
      <c r="T42" s="76"/>
      <c r="U42" s="76"/>
      <c r="V42" s="76"/>
      <c r="W42" s="76"/>
      <c r="X42" s="80"/>
      <c r="Y42" s="31"/>
      <c r="Z42" s="11"/>
      <c r="AA42" s="11"/>
      <c r="AB42" s="1"/>
      <c r="AD42" s="5"/>
      <c r="AE42" s="60"/>
      <c r="AF42" s="2"/>
      <c r="AG42" s="63"/>
    </row>
    <row r="43" spans="2:44" ht="36" customHeight="1" thickBot="1" x14ac:dyDescent="0.2">
      <c r="B43" s="130" t="s">
        <v>33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  <c r="O43" s="135">
        <f>IF(S23="","",AF43)</f>
        <v>0.6</v>
      </c>
      <c r="P43" s="136"/>
      <c r="Q43" s="136"/>
      <c r="R43" s="136"/>
      <c r="S43" s="77" t="str">
        <f>IF(S23="","",IF(AF43&gt;=1,"適合","不適合"))</f>
        <v>不適合</v>
      </c>
      <c r="T43" s="78"/>
      <c r="U43" s="78"/>
      <c r="V43" s="78" t="str">
        <f>IF(S23="","",IF(AF43&gt;=0.75,"適合","不適合"))</f>
        <v>不適合</v>
      </c>
      <c r="W43" s="78"/>
      <c r="X43" s="81"/>
      <c r="Y43" s="22"/>
      <c r="Z43" s="1"/>
      <c r="AA43" s="1"/>
      <c r="AB43" s="1"/>
      <c r="AD43" s="5" t="s">
        <v>53</v>
      </c>
      <c r="AE43" s="61">
        <f>O42/O37</f>
        <v>0.60567479083303033</v>
      </c>
      <c r="AF43" s="59">
        <f>ROUNDDOWN(AE43,2)</f>
        <v>0.6</v>
      </c>
      <c r="AG43" s="65" t="s">
        <v>57</v>
      </c>
    </row>
    <row r="44" spans="2:44" ht="24.75" customHeight="1" x14ac:dyDescent="0.15">
      <c r="B44" s="155" t="s">
        <v>39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158" t="str">
        <f>IF(S23="","",AE44)</f>
        <v>ZEB Ready</v>
      </c>
      <c r="P44" s="159"/>
      <c r="Q44" s="159"/>
      <c r="R44" s="160"/>
      <c r="S44" s="82"/>
      <c r="T44" s="83"/>
      <c r="U44" s="83"/>
      <c r="V44" s="83"/>
      <c r="W44" s="83"/>
      <c r="X44" s="83"/>
      <c r="Y44" s="22"/>
      <c r="Z44" s="1"/>
      <c r="AA44" s="1"/>
      <c r="AB44" s="1"/>
      <c r="AE44" s="1" t="str">
        <f>IF(AF40&lt;0.5,"―",IF(AF43&gt;=1,"ZEB",IF(AF43&gt;=0.75,"Nearly ZEB","ZEB Ready")))</f>
        <v>ZEB Ready</v>
      </c>
    </row>
    <row r="45" spans="2:44" ht="19.5" customHeight="1" x14ac:dyDescent="0.15">
      <c r="B45" s="35"/>
      <c r="C45" s="36"/>
      <c r="D45" s="36"/>
      <c r="E45" s="25"/>
      <c r="F45" s="25"/>
      <c r="G45" s="2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2"/>
      <c r="AA45" s="1"/>
      <c r="AB45" s="1"/>
    </row>
    <row r="46" spans="2:44" ht="19.5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22"/>
      <c r="Z46" s="12"/>
      <c r="AA46" s="1"/>
      <c r="AB46" s="1"/>
    </row>
    <row r="47" spans="2:44" ht="19.5" customHeight="1" x14ac:dyDescent="0.1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23"/>
      <c r="Z47" s="6"/>
      <c r="AA47" s="6"/>
    </row>
    <row r="48" spans="2:44" ht="19.5" customHeight="1" x14ac:dyDescent="0.1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ht="19.5" customHeight="1" x14ac:dyDescent="0.15"/>
    <row r="50" ht="19.5" customHeight="1" x14ac:dyDescent="0.15"/>
    <row r="51" ht="19.5" customHeight="1" x14ac:dyDescent="0.15"/>
  </sheetData>
  <sheetProtection selectLockedCells="1"/>
  <mergeCells count="113">
    <mergeCell ref="B44:N44"/>
    <mergeCell ref="O44:R44"/>
    <mergeCell ref="S44:X44"/>
    <mergeCell ref="L42:N42"/>
    <mergeCell ref="O42:R42"/>
    <mergeCell ref="B43:N43"/>
    <mergeCell ref="O43:R43"/>
    <mergeCell ref="S43:U43"/>
    <mergeCell ref="V43:X43"/>
    <mergeCell ref="B40:N40"/>
    <mergeCell ref="O40:R40"/>
    <mergeCell ref="S40:X40"/>
    <mergeCell ref="B41:K41"/>
    <mergeCell ref="L41:N41"/>
    <mergeCell ref="O41:R41"/>
    <mergeCell ref="S41:U42"/>
    <mergeCell ref="V41:X42"/>
    <mergeCell ref="B42:K42"/>
    <mergeCell ref="B37:K37"/>
    <mergeCell ref="L37:N37"/>
    <mergeCell ref="O37:R37"/>
    <mergeCell ref="S37:X37"/>
    <mergeCell ref="B38:K38"/>
    <mergeCell ref="L38:N38"/>
    <mergeCell ref="O38:R38"/>
    <mergeCell ref="S38:X39"/>
    <mergeCell ref="B39:K39"/>
    <mergeCell ref="L39:N39"/>
    <mergeCell ref="O39:R39"/>
    <mergeCell ref="AD34:AE34"/>
    <mergeCell ref="B35:X35"/>
    <mergeCell ref="B36:F36"/>
    <mergeCell ref="G36:J36"/>
    <mergeCell ref="K36:N36"/>
    <mergeCell ref="O36:R36"/>
    <mergeCell ref="S36:U36"/>
    <mergeCell ref="V36:X36"/>
    <mergeCell ref="B34:F34"/>
    <mergeCell ref="G34:J34"/>
    <mergeCell ref="K34:N34"/>
    <mergeCell ref="O34:R34"/>
    <mergeCell ref="S34:U34"/>
    <mergeCell ref="V34:X34"/>
    <mergeCell ref="B33:D33"/>
    <mergeCell ref="E33:G33"/>
    <mergeCell ref="I33:K33"/>
    <mergeCell ref="L33:N33"/>
    <mergeCell ref="P33:R33"/>
    <mergeCell ref="S33:U33"/>
    <mergeCell ref="B32:D32"/>
    <mergeCell ref="E32:G32"/>
    <mergeCell ref="I32:K32"/>
    <mergeCell ref="L32:N32"/>
    <mergeCell ref="P32:R32"/>
    <mergeCell ref="S32:U32"/>
    <mergeCell ref="H30:J30"/>
    <mergeCell ref="K30:L30"/>
    <mergeCell ref="Q30:R30"/>
    <mergeCell ref="V30:W30"/>
    <mergeCell ref="B31:G31"/>
    <mergeCell ref="I31:N31"/>
    <mergeCell ref="P31:U31"/>
    <mergeCell ref="V31:X31"/>
    <mergeCell ref="R27:T27"/>
    <mergeCell ref="H28:J28"/>
    <mergeCell ref="K28:L28"/>
    <mergeCell ref="Q28:R28"/>
    <mergeCell ref="V28:W28"/>
    <mergeCell ref="B29:U29"/>
    <mergeCell ref="V29:W29"/>
    <mergeCell ref="W22:X22"/>
    <mergeCell ref="B23:D24"/>
    <mergeCell ref="E23:L23"/>
    <mergeCell ref="M23:P23"/>
    <mergeCell ref="Q23:R23"/>
    <mergeCell ref="S23:V24"/>
    <mergeCell ref="W23:X24"/>
    <mergeCell ref="E24:L24"/>
    <mergeCell ref="M24:P24"/>
    <mergeCell ref="Q24:R24"/>
    <mergeCell ref="B21:L21"/>
    <mergeCell ref="M21:P21"/>
    <mergeCell ref="B22:L22"/>
    <mergeCell ref="M22:P22"/>
    <mergeCell ref="Q22:R22"/>
    <mergeCell ref="S22:V22"/>
    <mergeCell ref="B19:L19"/>
    <mergeCell ref="M19:P19"/>
    <mergeCell ref="S19:V19"/>
    <mergeCell ref="B20:L20"/>
    <mergeCell ref="M20:P20"/>
    <mergeCell ref="Q20:R20"/>
    <mergeCell ref="S20:V20"/>
    <mergeCell ref="B18:L18"/>
    <mergeCell ref="M18:P18"/>
    <mergeCell ref="S18:V18"/>
    <mergeCell ref="B15:L15"/>
    <mergeCell ref="M15:P15"/>
    <mergeCell ref="S15:V15"/>
    <mergeCell ref="B16:L16"/>
    <mergeCell ref="M16:P16"/>
    <mergeCell ref="S16:V16"/>
    <mergeCell ref="B6:G6"/>
    <mergeCell ref="H6:X6"/>
    <mergeCell ref="B7:G7"/>
    <mergeCell ref="H7:X7"/>
    <mergeCell ref="B13:L14"/>
    <mergeCell ref="M13:X13"/>
    <mergeCell ref="M14:R14"/>
    <mergeCell ref="S14:X14"/>
    <mergeCell ref="B17:L17"/>
    <mergeCell ref="M17:P17"/>
    <mergeCell ref="S17:V17"/>
  </mergeCells>
  <phoneticPr fontId="2"/>
  <conditionalFormatting sqref="M20:P20">
    <cfRule type="expression" dxfId="8" priority="9">
      <formula>K10="■"</formula>
    </cfRule>
  </conditionalFormatting>
  <conditionalFormatting sqref="O41:R41">
    <cfRule type="expression" dxfId="7" priority="7">
      <formula>K10="■"</formula>
    </cfRule>
  </conditionalFormatting>
  <conditionalFormatting sqref="O42:R42">
    <cfRule type="expression" dxfId="6" priority="6">
      <formula>K10="■"</formula>
    </cfRule>
  </conditionalFormatting>
  <conditionalFormatting sqref="O43:R43">
    <cfRule type="expression" dxfId="5" priority="5">
      <formula>K10="■"</formula>
    </cfRule>
  </conditionalFormatting>
  <conditionalFormatting sqref="Q20:R20">
    <cfRule type="expression" dxfId="4" priority="8">
      <formula>K10="■"</formula>
    </cfRule>
  </conditionalFormatting>
  <conditionalFormatting sqref="S41:U42">
    <cfRule type="expression" dxfId="3" priority="4">
      <formula>K10="■"</formula>
    </cfRule>
  </conditionalFormatting>
  <conditionalFormatting sqref="S43:U43">
    <cfRule type="expression" dxfId="2" priority="2">
      <formula>K10="■"</formula>
    </cfRule>
  </conditionalFormatting>
  <conditionalFormatting sqref="V41:X42">
    <cfRule type="expression" dxfId="1" priority="3">
      <formula>K10="■"</formula>
    </cfRule>
  </conditionalFormatting>
  <conditionalFormatting sqref="V43:X43">
    <cfRule type="expression" dxfId="0" priority="1">
      <formula>K10="■"</formula>
    </cfRule>
  </conditionalFormatting>
  <dataValidations disablePrompts="1" count="2">
    <dataValidation type="list" allowBlank="1" showInputMessage="1" showErrorMessage="1" sqref="C10 G10 K10" xr:uid="{F3B60EEE-947E-498D-B5FB-73309A2B2024}">
      <formula1>"□,■"</formula1>
    </dataValidation>
    <dataValidation type="list" allowBlank="1" showInputMessage="1" showErrorMessage="1" sqref="O34:R34 O36:R36" xr:uid="{E18329FD-D90E-4482-A830-6A6EF622E76C}">
      <formula1>"(選択),90,70"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&amp;R&amp;"HG丸ｺﾞｼｯｸM-PRO,標準"&amp;8東日本住宅評価センター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8" sqref="B38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検討書</vt:lpstr>
      <vt:lpstr>入力例 (売電なし) </vt:lpstr>
      <vt:lpstr>入力例 (余剰売電)</vt:lpstr>
      <vt:lpstr>入力例 (全量売電)</vt:lpstr>
      <vt:lpstr>Sheet2</vt:lpstr>
      <vt:lpstr>Sheet3</vt:lpstr>
      <vt:lpstr>検討書!Print_Area</vt:lpstr>
      <vt:lpstr>'入力例 (全量売電)'!Print_Area</vt:lpstr>
      <vt:lpstr>'入力例 (売電なし) '!Print_Area</vt:lpstr>
      <vt:lpstr>'入力例 (余剰売電)'!Print_Area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柳原　耕二</dc:creator>
  <cp:lastModifiedBy>柳原　耕二</cp:lastModifiedBy>
  <cp:lastPrinted>2026-03-04T00:40:38Z</cp:lastPrinted>
  <dcterms:created xsi:type="dcterms:W3CDTF">2021-11-11T00:45:51Z</dcterms:created>
  <dcterms:modified xsi:type="dcterms:W3CDTF">2026-03-19T01:17:16Z</dcterms:modified>
</cp:coreProperties>
</file>