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anagihara\Desktop\ホームページ掲載用\06.低炭素建築物\10.1改定以降\11.07法改正\"/>
    </mc:Choice>
  </mc:AlternateContent>
  <bookViews>
    <workbookView xWindow="0" yWindow="0" windowWidth="13725" windowHeight="10350"/>
  </bookViews>
  <sheets>
    <sheet name="共同住宅等（V3.3.1）" sheetId="19" r:id="rId1"/>
    <sheet name="共同住宅等（V3.3.1）記入例" sheetId="18" r:id="rId2"/>
    <sheet name="※履歴" sheetId="10" r:id="rId3"/>
  </sheets>
  <definedNames>
    <definedName name="_xlnm.Print_Area" localSheetId="0">'共同住宅等（V3.3.1）'!$B$2:$T$21</definedName>
    <definedName name="_xlnm.Print_Area" localSheetId="1">'共同住宅等（V3.3.1）記入例'!$B$2:$T$21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8" l="1"/>
  <c r="E12" i="18"/>
  <c r="H11" i="18"/>
  <c r="H10" i="18"/>
  <c r="F19" i="19"/>
  <c r="E19" i="19" s="1"/>
  <c r="F18" i="19"/>
  <c r="E18" i="19" s="1"/>
  <c r="AE17" i="19"/>
  <c r="E17" i="19"/>
  <c r="AE16" i="19"/>
  <c r="E16" i="19"/>
  <c r="AC15" i="19"/>
  <c r="AB15" i="19"/>
  <c r="AA15" i="19"/>
  <c r="Z15" i="19"/>
  <c r="Y15" i="19"/>
  <c r="X15" i="19"/>
  <c r="W15" i="19"/>
  <c r="V15" i="19"/>
  <c r="U15" i="19"/>
  <c r="T15" i="19"/>
  <c r="S15" i="19"/>
  <c r="R15" i="19"/>
  <c r="Q15" i="19"/>
  <c r="P15" i="19"/>
  <c r="O15" i="19"/>
  <c r="N15" i="19"/>
  <c r="M15" i="19"/>
  <c r="L15" i="19"/>
  <c r="K15" i="19"/>
  <c r="J15" i="19"/>
  <c r="I15" i="19"/>
  <c r="AC13" i="19"/>
  <c r="AB13" i="19"/>
  <c r="AA13" i="19"/>
  <c r="Z13" i="19"/>
  <c r="Y13" i="19"/>
  <c r="X13" i="19"/>
  <c r="W13" i="19"/>
  <c r="V13" i="19"/>
  <c r="U13" i="19"/>
  <c r="T13" i="19"/>
  <c r="S13" i="19"/>
  <c r="R13" i="19"/>
  <c r="Q13" i="19"/>
  <c r="E13" i="19"/>
  <c r="P13" i="19" s="1"/>
  <c r="AC12" i="19"/>
  <c r="AB12" i="19"/>
  <c r="AA12" i="19"/>
  <c r="Z12" i="19"/>
  <c r="Y12" i="19"/>
  <c r="X12" i="19"/>
  <c r="W12" i="19"/>
  <c r="V12" i="19"/>
  <c r="U12" i="19"/>
  <c r="T12" i="19"/>
  <c r="S12" i="19"/>
  <c r="R12" i="19"/>
  <c r="Q12" i="19"/>
  <c r="E12" i="19"/>
  <c r="P12" i="19" s="1"/>
  <c r="H11" i="19"/>
  <c r="AE11" i="19" s="1"/>
  <c r="E11" i="19" s="1"/>
  <c r="H10" i="19"/>
  <c r="AE10" i="19" s="1"/>
  <c r="E10" i="19" s="1"/>
  <c r="K12" i="19" l="1"/>
  <c r="E20" i="19"/>
  <c r="M12" i="19"/>
  <c r="I12" i="19"/>
  <c r="N12" i="19"/>
  <c r="K13" i="19"/>
  <c r="J12" i="19"/>
  <c r="O12" i="19"/>
  <c r="O13" i="19"/>
  <c r="I13" i="19"/>
  <c r="M13" i="19"/>
  <c r="L12" i="19"/>
  <c r="J13" i="19"/>
  <c r="N13" i="19"/>
  <c r="L13" i="19"/>
  <c r="F19" i="18"/>
  <c r="F18" i="18"/>
  <c r="E19" i="18" l="1"/>
  <c r="E18" i="18"/>
  <c r="AE17" i="18"/>
  <c r="E17" i="18"/>
  <c r="E20" i="18" s="1"/>
  <c r="AE16" i="18"/>
  <c r="E16" i="18"/>
  <c r="AC15" i="18"/>
  <c r="AB15" i="18"/>
  <c r="AA15" i="18"/>
  <c r="Z15" i="18"/>
  <c r="Y15" i="18"/>
  <c r="X15" i="18"/>
  <c r="W15" i="18"/>
  <c r="V15" i="18"/>
  <c r="U15" i="18"/>
  <c r="T15" i="18"/>
  <c r="S15" i="18"/>
  <c r="R15" i="18"/>
  <c r="Q15" i="18"/>
  <c r="P15" i="18"/>
  <c r="O15" i="18"/>
  <c r="N15" i="18"/>
  <c r="M15" i="18"/>
  <c r="L15" i="18"/>
  <c r="K15" i="18"/>
  <c r="J15" i="18"/>
  <c r="I15" i="18"/>
  <c r="AC13" i="18"/>
  <c r="AB13" i="18"/>
  <c r="AA13" i="18"/>
  <c r="Z13" i="18"/>
  <c r="Y13" i="18"/>
  <c r="X13" i="18"/>
  <c r="W13" i="18"/>
  <c r="V13" i="18"/>
  <c r="U13" i="18"/>
  <c r="T13" i="18"/>
  <c r="S13" i="18"/>
  <c r="R13" i="18"/>
  <c r="Q13" i="18"/>
  <c r="M13" i="18"/>
  <c r="AC12" i="18"/>
  <c r="AB12" i="18"/>
  <c r="AA12" i="18"/>
  <c r="Z12" i="18"/>
  <c r="Y12" i="18"/>
  <c r="X12" i="18"/>
  <c r="W12" i="18"/>
  <c r="V12" i="18"/>
  <c r="U12" i="18"/>
  <c r="T12" i="18"/>
  <c r="S12" i="18"/>
  <c r="R12" i="18"/>
  <c r="Q12" i="18"/>
  <c r="O12" i="18"/>
  <c r="AE11" i="18"/>
  <c r="E11" i="18" s="1"/>
  <c r="AE10" i="18"/>
  <c r="E10" i="18" s="1"/>
  <c r="J12" i="18" l="1"/>
  <c r="N12" i="18"/>
  <c r="L12" i="18"/>
  <c r="P12" i="18"/>
  <c r="J13" i="18"/>
  <c r="N13" i="18"/>
  <c r="I12" i="18"/>
  <c r="M12" i="18"/>
  <c r="K13" i="18"/>
  <c r="O13" i="18"/>
  <c r="L13" i="18"/>
  <c r="P13" i="18"/>
  <c r="K12" i="18"/>
  <c r="I13" i="18"/>
</calcChain>
</file>

<file path=xl/sharedStrings.xml><?xml version="1.0" encoding="utf-8"?>
<sst xmlns="http://schemas.openxmlformats.org/spreadsheetml/2006/main" count="127" uniqueCount="73">
  <si>
    <t>誘導ＢＥＩ</t>
    <rPh sb="0" eb="2">
      <t>ユウドウ</t>
    </rPh>
    <phoneticPr fontId="1"/>
  </si>
  <si>
    <t>初版</t>
    <rPh sb="0" eb="2">
      <t>ショハン</t>
    </rPh>
    <phoneticPr fontId="1"/>
  </si>
  <si>
    <t>住戸合計</t>
    <rPh sb="0" eb="2">
      <t>ジュウコ</t>
    </rPh>
    <rPh sb="2" eb="4">
      <t>ゴウケイ</t>
    </rPh>
    <phoneticPr fontId="1"/>
  </si>
  <si>
    <t>基準/設計</t>
    <rPh sb="0" eb="2">
      <t>キジュン</t>
    </rPh>
    <rPh sb="3" eb="5">
      <t>セッケイ</t>
    </rPh>
    <phoneticPr fontId="1"/>
  </si>
  <si>
    <t>建築物の名称</t>
    <rPh sb="0" eb="3">
      <t>ケンチクブツ</t>
    </rPh>
    <rPh sb="4" eb="6">
      <t>メイショウ</t>
    </rPh>
    <phoneticPr fontId="1"/>
  </si>
  <si>
    <t>【1.住戸の番号】</t>
    <rPh sb="3" eb="5">
      <t>ジュウコ</t>
    </rPh>
    <rPh sb="6" eb="8">
      <t>バンゴウ</t>
    </rPh>
    <phoneticPr fontId="1"/>
  </si>
  <si>
    <t>【2.住戸の存する階】</t>
    <rPh sb="3" eb="5">
      <t>ジュウコ</t>
    </rPh>
    <rPh sb="6" eb="7">
      <t>ソン</t>
    </rPh>
    <rPh sb="9" eb="10">
      <t>カイ</t>
    </rPh>
    <phoneticPr fontId="1"/>
  </si>
  <si>
    <t>【3.専用部分の床面積】</t>
    <rPh sb="3" eb="7">
      <t>センヨウブブン</t>
    </rPh>
    <rPh sb="8" eb="11">
      <t>ユカメンセキ</t>
    </rPh>
    <phoneticPr fontId="1"/>
  </si>
  <si>
    <t>【4.エネルギーの使用の効率性】</t>
    <rPh sb="9" eb="11">
      <t>シヨウ</t>
    </rPh>
    <rPh sb="12" eb="14">
      <t>コウリツ</t>
    </rPh>
    <rPh sb="14" eb="15">
      <t>セイ</t>
    </rPh>
    <phoneticPr fontId="1"/>
  </si>
  <si>
    <t>地域区分</t>
    <rPh sb="0" eb="4">
      <t>チイキクブン</t>
    </rPh>
    <phoneticPr fontId="1"/>
  </si>
  <si>
    <t>建築物の用途</t>
    <rPh sb="0" eb="3">
      <t>ケンチクブツ</t>
    </rPh>
    <rPh sb="4" eb="6">
      <t>ヨウト</t>
    </rPh>
    <phoneticPr fontId="1"/>
  </si>
  <si>
    <t>共用部分</t>
    <rPh sb="0" eb="3">
      <t>キョウヨウブ</t>
    </rPh>
    <rPh sb="3" eb="4">
      <t>ブン</t>
    </rPh>
    <phoneticPr fontId="1"/>
  </si>
  <si>
    <t>住棟全体</t>
    <rPh sb="0" eb="4">
      <t>ジュウトウゼンタイ</t>
    </rPh>
    <phoneticPr fontId="1"/>
  </si>
  <si>
    <t>外皮平均熱貫流率</t>
    <rPh sb="0" eb="4">
      <t>ガイヒヘイキン</t>
    </rPh>
    <rPh sb="4" eb="8">
      <t>ネツカンリュウリツ</t>
    </rPh>
    <phoneticPr fontId="1"/>
  </si>
  <si>
    <t>基準値</t>
    <rPh sb="0" eb="3">
      <t>キジュンチ</t>
    </rPh>
    <phoneticPr fontId="1"/>
  </si>
  <si>
    <t>設計値</t>
    <rPh sb="0" eb="3">
      <t>セッケイチ</t>
    </rPh>
    <phoneticPr fontId="1"/>
  </si>
  <si>
    <t>冷房期平均日射熱取得率</t>
    <rPh sb="0" eb="3">
      <t>レイボウキ</t>
    </rPh>
    <rPh sb="3" eb="8">
      <t>ヘイキンニッシャネツ</t>
    </rPh>
    <rPh sb="8" eb="11">
      <t>シュトクリツ</t>
    </rPh>
    <phoneticPr fontId="1"/>
  </si>
  <si>
    <r>
      <t xml:space="preserve">合計
</t>
    </r>
    <r>
      <rPr>
        <sz val="9"/>
        <color theme="1"/>
        <rFont val="HG丸ｺﾞｼｯｸM-PRO"/>
        <family val="3"/>
        <charset val="128"/>
      </rPr>
      <t>【MJ】</t>
    </r>
    <rPh sb="0" eb="2">
      <t>ゴウケイ</t>
    </rPh>
    <phoneticPr fontId="1"/>
  </si>
  <si>
    <t>総住戸数</t>
    <rPh sb="0" eb="1">
      <t>ソウ</t>
    </rPh>
    <rPh sb="1" eb="3">
      <t>ジュウコ</t>
    </rPh>
    <rPh sb="3" eb="4">
      <t>スウ</t>
    </rPh>
    <phoneticPr fontId="1"/>
  </si>
  <si>
    <t>（誘導BEI
計算用）</t>
    <rPh sb="1" eb="3">
      <t>ユウドウ</t>
    </rPh>
    <rPh sb="7" eb="9">
      <t>ケイサン</t>
    </rPh>
    <rPh sb="9" eb="10">
      <t>ヨウ</t>
    </rPh>
    <phoneticPr fontId="1"/>
  </si>
  <si>
    <r>
      <t>基準一次エネ</t>
    </r>
    <r>
      <rPr>
        <sz val="9"/>
        <color theme="1"/>
        <rFont val="HG丸ｺﾞｼｯｸM-PRO"/>
        <family val="3"/>
        <charset val="128"/>
      </rPr>
      <t>(その他除く)</t>
    </r>
    <rPh sb="0" eb="4">
      <t>キジュンイチジ</t>
    </rPh>
    <rPh sb="9" eb="11">
      <t>タノゾ</t>
    </rPh>
    <phoneticPr fontId="1"/>
  </si>
  <si>
    <r>
      <t>誘導設計一次エネ</t>
    </r>
    <r>
      <rPr>
        <sz val="9"/>
        <color theme="1"/>
        <rFont val="HG丸ｺﾞｼｯｸM-PRO"/>
        <family val="3"/>
        <charset val="128"/>
      </rPr>
      <t>(その他除く)</t>
    </r>
    <rPh sb="0" eb="2">
      <t>ユウドウ</t>
    </rPh>
    <rPh sb="2" eb="6">
      <t>セッケイイチジ</t>
    </rPh>
    <phoneticPr fontId="1"/>
  </si>
  <si>
    <t>設備</t>
    <rPh sb="0" eb="2">
      <t>セツビ</t>
    </rPh>
    <phoneticPr fontId="1"/>
  </si>
  <si>
    <t>　Ｕ値</t>
    <rPh sb="1" eb="3">
      <t>ユ</t>
    </rPh>
    <phoneticPr fontId="1"/>
  </si>
  <si>
    <t>η値</t>
    <rPh sb="0" eb="2">
      <t>イータ</t>
    </rPh>
    <phoneticPr fontId="1"/>
  </si>
  <si>
    <r>
      <t>誘導設計一次エネ</t>
    </r>
    <r>
      <rPr>
        <sz val="8"/>
        <color theme="1"/>
        <rFont val="HG丸ｺﾞｼｯｸM-PRO"/>
        <family val="3"/>
        <charset val="128"/>
      </rPr>
      <t>【GJ】</t>
    </r>
    <rPh sb="0" eb="2">
      <t>ユウドウ</t>
    </rPh>
    <rPh sb="2" eb="4">
      <t>セッケイ</t>
    </rPh>
    <rPh sb="4" eb="6">
      <t>イチジ</t>
    </rPh>
    <phoneticPr fontId="1"/>
  </si>
  <si>
    <r>
      <t>誘導基準一次エネ</t>
    </r>
    <r>
      <rPr>
        <sz val="8"/>
        <color theme="1"/>
        <rFont val="HG丸ｺﾞｼｯｸM-PRO"/>
        <family val="3"/>
        <charset val="128"/>
      </rPr>
      <t>【GJ】</t>
    </r>
    <rPh sb="0" eb="2">
      <t>ユウドウ</t>
    </rPh>
    <rPh sb="2" eb="4">
      <t>キジュン</t>
    </rPh>
    <rPh sb="4" eb="6">
      <t>イチジ</t>
    </rPh>
    <phoneticPr fontId="1"/>
  </si>
  <si>
    <t>101</t>
    <phoneticPr fontId="1"/>
  </si>
  <si>
    <t>102</t>
    <phoneticPr fontId="1"/>
  </si>
  <si>
    <t>103</t>
    <phoneticPr fontId="1"/>
  </si>
  <si>
    <t>105</t>
    <phoneticPr fontId="1"/>
  </si>
  <si>
    <t>201</t>
    <phoneticPr fontId="1"/>
  </si>
  <si>
    <t>202</t>
    <phoneticPr fontId="1"/>
  </si>
  <si>
    <t>203</t>
    <phoneticPr fontId="1"/>
  </si>
  <si>
    <t>205</t>
    <phoneticPr fontId="1"/>
  </si>
  <si>
    <t>↓Ｕ値η値計算値</t>
    <rPh sb="1" eb="3">
      <t>ユ</t>
    </rPh>
    <rPh sb="3" eb="5">
      <t>イータ</t>
    </rPh>
    <rPh sb="5" eb="8">
      <t>ケイサンチ</t>
    </rPh>
    <phoneticPr fontId="1"/>
  </si>
  <si>
    <t>戸</t>
    <rPh sb="0" eb="1">
      <t>コ</t>
    </rPh>
    <phoneticPr fontId="1"/>
  </si>
  <si>
    <t>基準/設計</t>
    <rPh sb="0" eb="2">
      <t>キジュン</t>
    </rPh>
    <rPh sb="3" eb="5">
      <t>セッケイ</t>
    </rPh>
    <phoneticPr fontId="1"/>
  </si>
  <si>
    <t>申請書
第三面
記載値</t>
    <rPh sb="0" eb="3">
      <t>シンセイショ</t>
    </rPh>
    <rPh sb="4" eb="7">
      <t>ダイサンメン</t>
    </rPh>
    <rPh sb="8" eb="10">
      <t>キサイ</t>
    </rPh>
    <rPh sb="10" eb="11">
      <t>チ</t>
    </rPh>
    <phoneticPr fontId="1"/>
  </si>
  <si>
    <t>基準省令第10条第2号ロの基準</t>
    <rPh sb="0" eb="4">
      <t>キジュンショウレイ</t>
    </rPh>
    <rPh sb="4" eb="5">
      <t>ダイ</t>
    </rPh>
    <rPh sb="7" eb="8">
      <t>ジョウ</t>
    </rPh>
    <rPh sb="8" eb="9">
      <t>ダイ</t>
    </rPh>
    <rPh sb="10" eb="11">
      <t>ゴウ</t>
    </rPh>
    <rPh sb="13" eb="15">
      <t>キジュン</t>
    </rPh>
    <phoneticPr fontId="1"/>
  </si>
  <si>
    <t>住戸全体</t>
    <rPh sb="0" eb="4">
      <t>ジュウコゼンタイ</t>
    </rPh>
    <phoneticPr fontId="1"/>
  </si>
  <si>
    <r>
      <t>・一次エネ計算結果を参照しながら下表の</t>
    </r>
    <r>
      <rPr>
        <b/>
        <u/>
        <sz val="10"/>
        <color theme="1"/>
        <rFont val="HG丸ｺﾞｼｯｸM-PRO"/>
        <family val="3"/>
        <charset val="128"/>
      </rPr>
      <t>黄色い部分に数値等を入力</t>
    </r>
    <r>
      <rPr>
        <sz val="10"/>
        <color theme="1"/>
        <rFont val="HG丸ｺﾞｼｯｸM-PRO"/>
        <family val="3"/>
        <charset val="128"/>
      </rPr>
      <t>してください。緑の部分と青い部分は自動計算(入力)で、青い部分は申請書第三面に記載する値や内容です。</t>
    </r>
    <rPh sb="1" eb="3">
      <t>イチジ</t>
    </rPh>
    <rPh sb="5" eb="9">
      <t>ケイサンケッカ</t>
    </rPh>
    <rPh sb="10" eb="12">
      <t>サンショウ</t>
    </rPh>
    <rPh sb="16" eb="18">
      <t>カヒョウ</t>
    </rPh>
    <rPh sb="19" eb="21">
      <t>キイロ</t>
    </rPh>
    <rPh sb="22" eb="24">
      <t>ブブン</t>
    </rPh>
    <rPh sb="25" eb="27">
      <t>スウチ</t>
    </rPh>
    <rPh sb="27" eb="28">
      <t>トウ</t>
    </rPh>
    <rPh sb="29" eb="31">
      <t>ニュウリョク</t>
    </rPh>
    <rPh sb="53" eb="55">
      <t>ニュウリョク</t>
    </rPh>
    <rPh sb="66" eb="69">
      <t>ダイサンメン</t>
    </rPh>
    <rPh sb="74" eb="75">
      <t>アタイ</t>
    </rPh>
    <rPh sb="76" eb="78">
      <t>ナイヨウ</t>
    </rPh>
    <phoneticPr fontId="1"/>
  </si>
  <si>
    <t>-</t>
    <phoneticPr fontId="1"/>
  </si>
  <si>
    <r>
      <t xml:space="preserve">標準入力
</t>
    </r>
    <r>
      <rPr>
        <sz val="9"/>
        <color theme="1"/>
        <rFont val="HG丸ｺﾞｼｯｸM-PRO"/>
        <family val="3"/>
        <charset val="128"/>
      </rPr>
      <t>【GJ】</t>
    </r>
    <rPh sb="0" eb="2">
      <t>ヒョウジュン</t>
    </rPh>
    <rPh sb="2" eb="4">
      <t>ニュウリョク</t>
    </rPh>
    <phoneticPr fontId="1"/>
  </si>
  <si>
    <r>
      <t xml:space="preserve">簡易入力
</t>
    </r>
    <r>
      <rPr>
        <sz val="9"/>
        <color rgb="FFFF0000"/>
        <rFont val="HG丸ｺﾞｼｯｸM-PRO"/>
        <family val="3"/>
        <charset val="128"/>
      </rPr>
      <t>※</t>
    </r>
    <r>
      <rPr>
        <sz val="8"/>
        <rFont val="HG丸ｺﾞｼｯｸM-PRO"/>
        <family val="3"/>
        <charset val="128"/>
      </rPr>
      <t>【GJ】</t>
    </r>
    <rPh sb="0" eb="2">
      <t>カンイ</t>
    </rPh>
    <rPh sb="2" eb="4">
      <t>ニュウリョク</t>
    </rPh>
    <phoneticPr fontId="1"/>
  </si>
  <si>
    <t>●共同住宅等の低炭素建築物新築等計画認定申請書第五面に代わる一覧表</t>
    <rPh sb="1" eb="5">
      <t>キョウドウジュウタク</t>
    </rPh>
    <rPh sb="5" eb="6">
      <t>トウ</t>
    </rPh>
    <rPh sb="7" eb="10">
      <t>テイタンソ</t>
    </rPh>
    <rPh sb="10" eb="13">
      <t>ケンチクブツ</t>
    </rPh>
    <rPh sb="13" eb="16">
      <t>シンチクトウ</t>
    </rPh>
    <rPh sb="16" eb="18">
      <t>ケイカク</t>
    </rPh>
    <rPh sb="18" eb="20">
      <t>ニンテイ</t>
    </rPh>
    <rPh sb="20" eb="23">
      <t>シンセイショ</t>
    </rPh>
    <rPh sb="23" eb="24">
      <t>ダイ</t>
    </rPh>
    <rPh sb="24" eb="25">
      <t>ゴ</t>
    </rPh>
    <rPh sb="25" eb="26">
      <t>メン</t>
    </rPh>
    <rPh sb="27" eb="28">
      <t>カ</t>
    </rPh>
    <rPh sb="30" eb="33">
      <t>イチランヒョウ</t>
    </rPh>
    <phoneticPr fontId="1"/>
  </si>
  <si>
    <t>共同住宅</t>
    <rPh sb="0" eb="4">
      <t>キョウドウジュウタク</t>
    </rPh>
    <phoneticPr fontId="1"/>
  </si>
  <si>
    <t>長屋</t>
    <rPh sb="0" eb="2">
      <t>ナガヤ</t>
    </rPh>
    <phoneticPr fontId="1"/>
  </si>
  <si>
    <t>複合建築物（住宅部分全体）</t>
    <rPh sb="0" eb="5">
      <t>フクゴウケンチクブツ</t>
    </rPh>
    <rPh sb="6" eb="12">
      <t>ジュウタクブブンゼンタイ</t>
    </rPh>
    <phoneticPr fontId="1"/>
  </si>
  <si>
    <t>東日本マンション　建設工事</t>
    <rPh sb="0" eb="3">
      <t>ヒガシニホン</t>
    </rPh>
    <rPh sb="9" eb="13">
      <t>ケンセツコウジ</t>
    </rPh>
    <phoneticPr fontId="1"/>
  </si>
  <si>
    <r>
      <t xml:space="preserve">合計
</t>
    </r>
    <r>
      <rPr>
        <sz val="8"/>
        <color theme="1"/>
        <rFont val="HG丸ｺﾞｼｯｸM-PRO"/>
        <family val="3"/>
        <charset val="128"/>
      </rPr>
      <t>【GJ】</t>
    </r>
    <rPh sb="0" eb="2">
      <t>ゴウケイ</t>
    </rPh>
    <phoneticPr fontId="1"/>
  </si>
  <si>
    <r>
      <rPr>
        <sz val="10"/>
        <color rgb="FFFF0000"/>
        <rFont val="HG丸ｺﾞｼｯｸM-PRO"/>
        <family val="3"/>
        <charset val="128"/>
      </rPr>
      <t>※1</t>
    </r>
    <r>
      <rPr>
        <sz val="10"/>
        <rFont val="HG丸ｺﾞｼｯｸM-PRO"/>
        <family val="3"/>
        <charset val="128"/>
      </rPr>
      <t xml:space="preserve"> 照明設備を簡易計算で算出した場合は単位をGJに変換（小数点第一位未満を切上げ）して簡易入力【GJ】欄に入力してください。
　　簡易入力は共用部に太陽光発電が接続されておらず、計算対象設備が照明のみの時に専用の計算書で計算することが可能です。</t>
    </r>
    <rPh sb="3" eb="7">
      <t>ショウメイセツビ</t>
    </rPh>
    <rPh sb="8" eb="12">
      <t>カンイケイサン</t>
    </rPh>
    <rPh sb="13" eb="15">
      <t>サンシュツ</t>
    </rPh>
    <rPh sb="17" eb="19">
      <t>バアイ</t>
    </rPh>
    <rPh sb="20" eb="22">
      <t>タンイ</t>
    </rPh>
    <rPh sb="26" eb="28">
      <t>ヘンカン</t>
    </rPh>
    <rPh sb="44" eb="46">
      <t>カンイ</t>
    </rPh>
    <rPh sb="46" eb="48">
      <t>ニュウリョク</t>
    </rPh>
    <rPh sb="52" eb="53">
      <t>ラン</t>
    </rPh>
    <rPh sb="54" eb="56">
      <t>ニュウリョク</t>
    </rPh>
    <rPh sb="66" eb="70">
      <t>カンイニュウリョク</t>
    </rPh>
    <rPh sb="71" eb="74">
      <t>キョウヨウブ</t>
    </rPh>
    <rPh sb="75" eb="80">
      <t>タイヨウコウハツデン</t>
    </rPh>
    <rPh sb="81" eb="83">
      <t>セツゾク</t>
    </rPh>
    <rPh sb="90" eb="94">
      <t>ケイサンタイショウ</t>
    </rPh>
    <rPh sb="94" eb="96">
      <t>セツビ</t>
    </rPh>
    <rPh sb="97" eb="99">
      <t>ショウメイ</t>
    </rPh>
    <rPh sb="102" eb="103">
      <t>ジ</t>
    </rPh>
    <rPh sb="104" eb="106">
      <t>センヨウ</t>
    </rPh>
    <rPh sb="107" eb="110">
      <t>ケイサンショ</t>
    </rPh>
    <rPh sb="111" eb="113">
      <t>ケイサン</t>
    </rPh>
    <rPh sb="118" eb="120">
      <t>カノウ</t>
    </rPh>
    <phoneticPr fontId="1"/>
  </si>
  <si>
    <t>2022.10.27</t>
    <phoneticPr fontId="1"/>
  </si>
  <si>
    <t>Ver.1.0</t>
    <phoneticPr fontId="1"/>
  </si>
  <si>
    <t>外皮、窓等の熱の
損失に関する事項</t>
    <rPh sb="0" eb="2">
      <t>ガイヒ</t>
    </rPh>
    <rPh sb="3" eb="5">
      <t>マドトウ</t>
    </rPh>
    <rPh sb="6" eb="7">
      <t>ネツ</t>
    </rPh>
    <rPh sb="9" eb="11">
      <t>ソンシツ</t>
    </rPh>
    <rPh sb="12" eb="13">
      <t>カン</t>
    </rPh>
    <rPh sb="15" eb="17">
      <t>ジコウ</t>
    </rPh>
    <phoneticPr fontId="1"/>
  </si>
  <si>
    <t>一次エネルギー消費量
に関する事項</t>
    <rPh sb="0" eb="2">
      <t>イチジ</t>
    </rPh>
    <rPh sb="7" eb="10">
      <t>ショウヒリョウ</t>
    </rPh>
    <rPh sb="12" eb="13">
      <t>カン</t>
    </rPh>
    <rPh sb="15" eb="17">
      <t>ジコウ</t>
    </rPh>
    <phoneticPr fontId="1"/>
  </si>
  <si>
    <t>2022.10.31</t>
    <phoneticPr fontId="1"/>
  </si>
  <si>
    <t>改定</t>
    <rPh sb="0" eb="2">
      <t>カイテイ</t>
    </rPh>
    <phoneticPr fontId="1"/>
  </si>
  <si>
    <t>Ver.1.1</t>
    <phoneticPr fontId="1"/>
  </si>
  <si>
    <t>・住棟の延べ面積欄を削除</t>
    <rPh sb="1" eb="3">
      <t>ジュウトウ</t>
    </rPh>
    <rPh sb="4" eb="5">
      <t>ノ</t>
    </rPh>
    <rPh sb="6" eb="9">
      <t>メンセキラン</t>
    </rPh>
    <rPh sb="10" eb="12">
      <t>サクジョ</t>
    </rPh>
    <phoneticPr fontId="1"/>
  </si>
  <si>
    <t>・外皮等の欄に「■基準省令第10条第2号イの基準」を追加</t>
    <rPh sb="1" eb="3">
      <t>ガイヒ</t>
    </rPh>
    <rPh sb="3" eb="4">
      <t>トウ</t>
    </rPh>
    <rPh sb="5" eb="6">
      <t>ラン</t>
    </rPh>
    <rPh sb="26" eb="28">
      <t>ツイカ</t>
    </rPh>
    <phoneticPr fontId="1"/>
  </si>
  <si>
    <t>・一次エネに関する事項欄に「■基準省令第10条第3号ロの基準」を追加</t>
    <rPh sb="1" eb="3">
      <t>イチジ</t>
    </rPh>
    <rPh sb="6" eb="7">
      <t>カン</t>
    </rPh>
    <rPh sb="9" eb="11">
      <t>ジコウ</t>
    </rPh>
    <rPh sb="11" eb="12">
      <t>ラン</t>
    </rPh>
    <rPh sb="32" eb="34">
      <t>ツイカ</t>
    </rPh>
    <phoneticPr fontId="1"/>
  </si>
  <si>
    <t>・WebプログラムV3.2.0及び3.3.0に対応</t>
    <rPh sb="15" eb="16">
      <t>オヨ</t>
    </rPh>
    <rPh sb="23" eb="25">
      <t>タイオウ</t>
    </rPh>
    <phoneticPr fontId="1"/>
  </si>
  <si>
    <t>2022.11.15</t>
    <phoneticPr fontId="1"/>
  </si>
  <si>
    <t>改定</t>
    <rPh sb="0" eb="2">
      <t>カイテイ</t>
    </rPh>
    <phoneticPr fontId="1"/>
  </si>
  <si>
    <t>Ver.1.2</t>
    <phoneticPr fontId="1"/>
  </si>
  <si>
    <t>・V3.2.0削除</t>
    <rPh sb="7" eb="9">
      <t>サクジョ</t>
    </rPh>
    <phoneticPr fontId="1"/>
  </si>
  <si>
    <t>・V3.3.1に変更</t>
    <rPh sb="8" eb="10">
      <t>ヘンコウ</t>
    </rPh>
    <phoneticPr fontId="1"/>
  </si>
  <si>
    <t>2022.11.22</t>
    <phoneticPr fontId="1"/>
  </si>
  <si>
    <t>11/7法改正に対応</t>
    <rPh sb="4" eb="7">
      <t>ホウカイセイ</t>
    </rPh>
    <rPh sb="8" eb="10">
      <t>タイオウ</t>
    </rPh>
    <phoneticPr fontId="1"/>
  </si>
  <si>
    <t>■基準省令第10条第2号イ(1)の基準</t>
    <rPh sb="1" eb="5">
      <t>キジュンショウレイ</t>
    </rPh>
    <rPh sb="5" eb="6">
      <t>ダイ</t>
    </rPh>
    <rPh sb="8" eb="9">
      <t>ジョウ</t>
    </rPh>
    <rPh sb="9" eb="10">
      <t>ダイ</t>
    </rPh>
    <rPh sb="11" eb="12">
      <t>ゴウ</t>
    </rPh>
    <rPh sb="17" eb="19">
      <t>キジュン</t>
    </rPh>
    <phoneticPr fontId="1"/>
  </si>
  <si>
    <t>■基準省令第10条第2号ロ(1)の基準</t>
    <rPh sb="1" eb="5">
      <t>キジュンショウレイ</t>
    </rPh>
    <rPh sb="5" eb="6">
      <t>ダイ</t>
    </rPh>
    <rPh sb="8" eb="9">
      <t>ジョウ</t>
    </rPh>
    <rPh sb="9" eb="10">
      <t>ダイ</t>
    </rPh>
    <rPh sb="11" eb="12">
      <t>ゴウ</t>
    </rPh>
    <rPh sb="17" eb="19">
      <t>キジュン</t>
    </rPh>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</si>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</sst>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Red]\(#,##0.00\)"/>
    <numFmt numFmtId="178" formatCode="#,##0.0_);[Red]\(#,##0.0\)"/>
    <numFmt numFmtId="179" formatCode="#,##0.000_);[Red]\(#,##0.000\)"/>
    <numFmt numFmtId="180" formatCode="0.0"/>
  </numFmts>
  <fonts count="13" x14ac:knownFonts="1">
    <font>
      <sz val="11"/>
      <color theme="1"/>
      <name val="ＭＳ Ｐゴシック"/>
      <family val="2"/>
      <charset val="128"/>
    </font>
    <font>
      <sz val="6"/>
      <name val="ＭＳ Ｐゴシック"/>
      <family val="2"/>
      <charset val="128"/>
    </font>
    <font>
      <sz val="11"/>
      <color theme="1"/>
      <name val="HG丸ｺﾞｼｯｸM-PRO"/>
      <family val="3"/>
      <charset val="128"/>
    </font>
    <font>
      <sz val="10"/>
      <color theme="1"/>
      <name val="HG丸ｺﾞｼｯｸM-PRO"/>
      <family val="3"/>
      <charset val="128"/>
    </font>
    <font>
      <b/>
      <sz val="11"/>
      <color theme="1"/>
      <name val="HG丸ｺﾞｼｯｸM-PRO"/>
      <family val="3"/>
      <charset val="128"/>
    </font>
    <font>
      <sz val="10"/>
      <color rgb="FFFF0000"/>
      <name val="HG丸ｺﾞｼｯｸM-PRO"/>
      <family val="3"/>
      <charset val="128"/>
    </font>
    <font>
      <sz val="9"/>
      <color theme="1"/>
      <name val="HG丸ｺﾞｼｯｸM-PRO"/>
      <family val="3"/>
      <charset val="128"/>
    </font>
    <font>
      <sz val="10"/>
      <name val="HG丸ｺﾞｼｯｸM-PRO"/>
      <family val="3"/>
      <charset val="128"/>
    </font>
    <font>
      <b/>
      <u/>
      <sz val="10"/>
      <color theme="1"/>
      <name val="HG丸ｺﾞｼｯｸM-PRO"/>
      <family val="3"/>
      <charset val="128"/>
    </font>
    <font>
      <sz val="9"/>
      <color rgb="FFFF0000"/>
      <name val="HG丸ｺﾞｼｯｸM-PRO"/>
      <family val="3"/>
      <charset val="128"/>
    </font>
    <font>
      <sz val="10"/>
      <color theme="1"/>
      <name val="ＭＳ Ｐゴシック"/>
      <family val="2"/>
      <charset val="128"/>
    </font>
    <font>
      <sz val="8"/>
      <color theme="1"/>
      <name val="HG丸ｺﾞｼｯｸM-PRO"/>
      <family val="3"/>
      <charset val="128"/>
    </font>
    <font>
      <sz val="8"/>
      <name val="HG丸ｺﾞｼｯｸM-PRO"/>
      <family val="3"/>
      <charset val="128"/>
    </font>
  </fonts>
  <fills count="6">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style="thin">
        <color auto="1"/>
      </left>
      <right style="thin">
        <color auto="1"/>
      </right>
      <top/>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hair">
        <color auto="1"/>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top style="thin">
        <color auto="1"/>
      </top>
      <bottom style="double">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2" fillId="0" borderId="0" xfId="0" applyNumberFormat="1" applyFont="1">
      <alignment vertical="center"/>
    </xf>
    <xf numFmtId="176" fontId="5" fillId="0" borderId="0" xfId="0" applyNumberFormat="1" applyFont="1">
      <alignment vertical="center"/>
    </xf>
    <xf numFmtId="176" fontId="3"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176" fontId="6" fillId="0" borderId="0" xfId="0" applyNumberFormat="1" applyFont="1" applyFill="1" applyAlignment="1">
      <alignment horizontal="right" vertical="center"/>
    </xf>
    <xf numFmtId="176" fontId="5" fillId="0" borderId="0" xfId="0" applyNumberFormat="1" applyFont="1" applyFill="1">
      <alignment vertical="center"/>
    </xf>
    <xf numFmtId="0" fontId="3" fillId="0" borderId="0" xfId="0" applyFont="1" applyFill="1">
      <alignment vertical="center"/>
    </xf>
    <xf numFmtId="176" fontId="2" fillId="0" borderId="0" xfId="0" applyNumberFormat="1" applyFont="1" applyFill="1">
      <alignment vertical="center"/>
    </xf>
    <xf numFmtId="0" fontId="3" fillId="0" borderId="5" xfId="0" applyFont="1" applyBorder="1">
      <alignment vertical="center"/>
    </xf>
    <xf numFmtId="0" fontId="10" fillId="0" borderId="0" xfId="0" applyFont="1">
      <alignment vertical="center"/>
    </xf>
    <xf numFmtId="0" fontId="6" fillId="0" borderId="0" xfId="0" applyFo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176" fontId="3" fillId="0" borderId="1" xfId="0" applyNumberFormat="1" applyFont="1" applyBorder="1">
      <alignment vertical="center"/>
    </xf>
    <xf numFmtId="176" fontId="3" fillId="0" borderId="3" xfId="0" applyNumberFormat="1" applyFont="1" applyFill="1" applyBorder="1">
      <alignment vertical="center"/>
    </xf>
    <xf numFmtId="177" fontId="7" fillId="4" borderId="14" xfId="0" applyNumberFormat="1" applyFont="1" applyFill="1" applyBorder="1">
      <alignment vertical="center"/>
    </xf>
    <xf numFmtId="179" fontId="7" fillId="4" borderId="19" xfId="0" applyNumberFormat="1" applyFont="1" applyFill="1" applyBorder="1">
      <alignment vertical="center"/>
    </xf>
    <xf numFmtId="0" fontId="3" fillId="0" borderId="4" xfId="0" applyFont="1" applyBorder="1" applyAlignment="1">
      <alignment horizontal="center" vertical="center" wrapText="1"/>
    </xf>
    <xf numFmtId="0" fontId="3" fillId="0" borderId="0" xfId="0" applyFont="1" applyFill="1" applyBorder="1">
      <alignment vertical="center"/>
    </xf>
    <xf numFmtId="180" fontId="3" fillId="0" borderId="0" xfId="0" applyNumberFormat="1" applyFont="1">
      <alignment vertical="center"/>
    </xf>
    <xf numFmtId="0" fontId="11" fillId="0" borderId="0" xfId="0" applyFont="1" applyFill="1" applyBorder="1">
      <alignment vertical="center"/>
    </xf>
    <xf numFmtId="0" fontId="3" fillId="0" borderId="0" xfId="0" applyFont="1" applyFill="1" applyBorder="1" applyAlignment="1">
      <alignment horizontal="right" vertical="center"/>
    </xf>
    <xf numFmtId="0" fontId="3" fillId="0" borderId="8" xfId="0" applyFont="1" applyBorder="1" applyAlignment="1">
      <alignment horizontal="center" vertical="center" wrapText="1"/>
    </xf>
    <xf numFmtId="0" fontId="3" fillId="0" borderId="5" xfId="0" applyFont="1" applyFill="1" applyBorder="1" applyAlignment="1">
      <alignment vertical="center"/>
    </xf>
    <xf numFmtId="0" fontId="3" fillId="4" borderId="5" xfId="0" applyFont="1" applyFill="1" applyBorder="1">
      <alignment vertical="center"/>
    </xf>
    <xf numFmtId="0" fontId="3" fillId="2" borderId="5" xfId="0" applyFont="1" applyFill="1" applyBorder="1" applyAlignment="1">
      <alignment horizontal="right" vertical="center"/>
    </xf>
    <xf numFmtId="0" fontId="3" fillId="0"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7"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3" fillId="0" borderId="0" xfId="0" applyFont="1" applyAlignment="1">
      <alignment vertical="center"/>
    </xf>
    <xf numFmtId="0" fontId="3" fillId="0" borderId="4" xfId="0" applyFont="1" applyBorder="1" applyAlignment="1">
      <alignment horizontal="center" vertical="center"/>
    </xf>
    <xf numFmtId="0" fontId="3" fillId="2" borderId="4"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2"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8" xfId="0" applyFont="1" applyFill="1" applyBorder="1" applyAlignment="1">
      <alignment vertical="center"/>
    </xf>
    <xf numFmtId="178" fontId="7" fillId="2" borderId="7" xfId="0" applyNumberFormat="1" applyFont="1" applyFill="1" applyBorder="1">
      <alignment vertical="center"/>
    </xf>
    <xf numFmtId="177" fontId="7" fillId="2" borderId="3" xfId="0" applyNumberFormat="1" applyFont="1" applyFill="1" applyBorder="1">
      <alignment vertical="center"/>
    </xf>
    <xf numFmtId="0" fontId="3" fillId="4" borderId="2" xfId="0" applyFont="1" applyFill="1" applyBorder="1" applyAlignment="1">
      <alignment horizontal="center" vertical="center"/>
    </xf>
    <xf numFmtId="178" fontId="7" fillId="2" borderId="1" xfId="0" applyNumberFormat="1" applyFont="1" applyFill="1" applyBorder="1">
      <alignment vertical="center"/>
    </xf>
    <xf numFmtId="178" fontId="7" fillId="2" borderId="3" xfId="0" applyNumberFormat="1" applyFont="1" applyFill="1" applyBorder="1">
      <alignment vertical="center"/>
    </xf>
    <xf numFmtId="178" fontId="7" fillId="2" borderId="19" xfId="0" applyNumberFormat="1" applyFont="1" applyFill="1" applyBorder="1">
      <alignment vertical="center"/>
    </xf>
    <xf numFmtId="178" fontId="7" fillId="3" borderId="6" xfId="0" applyNumberFormat="1" applyFont="1" applyFill="1" applyBorder="1">
      <alignment vertical="center"/>
    </xf>
    <xf numFmtId="178" fontId="7" fillId="3" borderId="3" xfId="0" applyNumberFormat="1" applyFont="1" applyFill="1" applyBorder="1">
      <alignment vertical="center"/>
    </xf>
    <xf numFmtId="178" fontId="7" fillId="5" borderId="6" xfId="0" applyNumberFormat="1" applyFont="1" applyFill="1" applyBorder="1">
      <alignment vertical="center"/>
    </xf>
    <xf numFmtId="177" fontId="7" fillId="5" borderId="4" xfId="0" applyNumberFormat="1" applyFont="1" applyFill="1" applyBorder="1">
      <alignment vertical="center"/>
    </xf>
    <xf numFmtId="178" fontId="7" fillId="5" borderId="2" xfId="0" applyNumberFormat="1" applyFont="1" applyFill="1" applyBorder="1">
      <alignment vertical="center"/>
    </xf>
    <xf numFmtId="178" fontId="6" fillId="2" borderId="20" xfId="0" applyNumberFormat="1" applyFont="1" applyFill="1" applyBorder="1" applyAlignment="1">
      <alignment vertical="center"/>
    </xf>
    <xf numFmtId="178" fontId="6" fillId="2" borderId="19" xfId="0" applyNumberFormat="1" applyFont="1" applyFill="1" applyBorder="1" applyAlignment="1">
      <alignment vertical="center"/>
    </xf>
    <xf numFmtId="176" fontId="6" fillId="2" borderId="15" xfId="0" applyNumberFormat="1" applyFont="1" applyFill="1" applyBorder="1" applyAlignment="1">
      <alignment vertical="center"/>
    </xf>
    <xf numFmtId="176" fontId="6" fillId="2" borderId="14" xfId="0" applyNumberFormat="1" applyFont="1" applyFill="1" applyBorder="1" applyAlignment="1">
      <alignment vertical="center"/>
    </xf>
    <xf numFmtId="178" fontId="7" fillId="2" borderId="20" xfId="0" applyNumberFormat="1" applyFont="1" applyFill="1" applyBorder="1">
      <alignment vertical="center"/>
    </xf>
    <xf numFmtId="178" fontId="7" fillId="2" borderId="22" xfId="0" applyNumberFormat="1" applyFont="1" applyFill="1" applyBorder="1">
      <alignment vertical="center"/>
    </xf>
    <xf numFmtId="0" fontId="3" fillId="2" borderId="30" xfId="0"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pplyProtection="1">
      <alignment horizontal="right" vertical="center"/>
      <protection locked="0"/>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7" fillId="2" borderId="20" xfId="0" applyNumberFormat="1" applyFont="1" applyFill="1" applyBorder="1" applyProtection="1">
      <alignment vertical="center"/>
      <protection locked="0"/>
    </xf>
    <xf numFmtId="178" fontId="7" fillId="2" borderId="22" xfId="0" applyNumberFormat="1" applyFont="1" applyFill="1" applyBorder="1" applyProtection="1">
      <alignment vertical="center"/>
      <protection locked="0"/>
    </xf>
    <xf numFmtId="178" fontId="7" fillId="3" borderId="17" xfId="0" applyNumberFormat="1" applyFont="1" applyFill="1" applyBorder="1">
      <alignment vertical="center"/>
    </xf>
    <xf numFmtId="178" fontId="7" fillId="3" borderId="15" xfId="0" applyNumberFormat="1" applyFont="1" applyFill="1" applyBorder="1">
      <alignment vertical="center"/>
    </xf>
    <xf numFmtId="178" fontId="7" fillId="2" borderId="1" xfId="0" applyNumberFormat="1" applyFont="1" applyFill="1" applyBorder="1" applyProtection="1">
      <alignment vertical="center"/>
      <protection locked="0"/>
    </xf>
    <xf numFmtId="178" fontId="7" fillId="2" borderId="3" xfId="0" applyNumberFormat="1" applyFont="1" applyFill="1" applyBorder="1" applyProtection="1">
      <alignment vertical="center"/>
      <protection locked="0"/>
    </xf>
    <xf numFmtId="178" fontId="7" fillId="2" borderId="19" xfId="0" applyNumberFormat="1" applyFont="1" applyFill="1" applyBorder="1" applyProtection="1">
      <alignment vertical="center"/>
      <protection locked="0"/>
    </xf>
    <xf numFmtId="178" fontId="7" fillId="2" borderId="7" xfId="0" applyNumberFormat="1" applyFont="1" applyFill="1" applyBorder="1" applyProtection="1">
      <alignment vertical="center"/>
      <protection locked="0"/>
    </xf>
    <xf numFmtId="177" fontId="7" fillId="2" borderId="3" xfId="0" applyNumberFormat="1" applyFont="1" applyFill="1" applyBorder="1" applyProtection="1">
      <alignment vertical="center"/>
      <protection locked="0"/>
    </xf>
    <xf numFmtId="178" fontId="3" fillId="2" borderId="20" xfId="0" applyNumberFormat="1" applyFont="1" applyFill="1" applyBorder="1" applyAlignment="1" applyProtection="1">
      <alignment vertical="center"/>
      <protection locked="0"/>
    </xf>
    <xf numFmtId="178" fontId="3" fillId="2" borderId="19" xfId="0" applyNumberFormat="1" applyFont="1" applyFill="1" applyBorder="1" applyAlignment="1" applyProtection="1">
      <alignment vertical="center"/>
      <protection locked="0"/>
    </xf>
    <xf numFmtId="178" fontId="3" fillId="2" borderId="15" xfId="0" applyNumberFormat="1" applyFont="1" applyFill="1" applyBorder="1" applyAlignment="1" applyProtection="1">
      <alignment vertical="center"/>
      <protection locked="0"/>
    </xf>
    <xf numFmtId="178" fontId="3" fillId="2" borderId="14" xfId="0" applyNumberFormat="1" applyFont="1" applyFill="1" applyBorder="1" applyAlignment="1" applyProtection="1">
      <alignment vertical="center"/>
      <protection locked="0"/>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7" fillId="0" borderId="5" xfId="0" applyFont="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4" borderId="10" xfId="0" applyFont="1" applyFill="1" applyBorder="1" applyAlignment="1">
      <alignment horizontal="center" vertical="center" wrapText="1"/>
    </xf>
    <xf numFmtId="0" fontId="3" fillId="4" borderId="26" xfId="0" applyFont="1" applyFill="1" applyBorder="1">
      <alignment vertical="center"/>
    </xf>
    <xf numFmtId="0" fontId="3" fillId="4" borderId="26" xfId="0" applyFont="1" applyFill="1" applyBorder="1" applyAlignment="1" applyProtection="1">
      <alignment vertical="center"/>
      <protection locked="0"/>
    </xf>
    <xf numFmtId="0" fontId="3" fillId="4" borderId="26" xfId="0" applyFont="1" applyFill="1" applyBorder="1" applyAlignment="1">
      <alignment vertical="center"/>
    </xf>
    <xf numFmtId="0" fontId="3" fillId="4" borderId="6" xfId="0" applyFont="1" applyFill="1" applyBorder="1">
      <alignment vertical="center"/>
    </xf>
    <xf numFmtId="0" fontId="3" fillId="5" borderId="4" xfId="0" applyFont="1" applyFill="1" applyBorder="1" applyAlignment="1">
      <alignment horizontal="center" vertical="center"/>
    </xf>
    <xf numFmtId="177" fontId="7" fillId="4" borderId="16" xfId="0" applyNumberFormat="1" applyFont="1" applyFill="1" applyBorder="1" applyAlignment="1">
      <alignment horizontal="center" vertical="center"/>
    </xf>
    <xf numFmtId="178" fontId="7" fillId="4" borderId="16" xfId="0" applyNumberFormat="1" applyFont="1" applyFill="1" applyBorder="1" applyAlignment="1">
      <alignment horizontal="center" vertical="center"/>
    </xf>
    <xf numFmtId="0" fontId="3" fillId="3" borderId="15" xfId="0" applyFont="1" applyFill="1" applyBorder="1" applyAlignment="1">
      <alignment horizontal="center" vertical="center"/>
    </xf>
    <xf numFmtId="180" fontId="3" fillId="3" borderId="16"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24" xfId="0" applyFont="1" applyFill="1" applyBorder="1" applyAlignment="1">
      <alignment horizontal="center" vertical="center"/>
    </xf>
    <xf numFmtId="0" fontId="3" fillId="0" borderId="0" xfId="0" applyFont="1" applyBorder="1">
      <alignment vertical="center"/>
    </xf>
    <xf numFmtId="0" fontId="7" fillId="0" borderId="0" xfId="0" applyFont="1" applyBorder="1" applyAlignment="1">
      <alignment vertical="center"/>
    </xf>
    <xf numFmtId="0" fontId="3" fillId="0" borderId="0" xfId="0" applyFont="1" applyBorder="1" applyAlignment="1">
      <alignment vertical="center"/>
    </xf>
    <xf numFmtId="0" fontId="10" fillId="0" borderId="0" xfId="0" applyFont="1" applyAlignment="1">
      <alignment vertical="center"/>
    </xf>
    <xf numFmtId="0" fontId="3" fillId="0" borderId="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3"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176" fontId="7" fillId="0" borderId="0" xfId="0" applyNumberFormat="1" applyFont="1" applyFill="1" applyAlignment="1">
      <alignment horizontal="left" vertical="center" wrapText="1"/>
    </xf>
    <xf numFmtId="176" fontId="7" fillId="0" borderId="0" xfId="0" applyNumberFormat="1" applyFont="1" applyFill="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xf>
    <xf numFmtId="0" fontId="7" fillId="0" borderId="4"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161925</xdr:colOff>
      <xdr:row>14</xdr:row>
      <xdr:rowOff>314325</xdr:rowOff>
    </xdr:from>
    <xdr:to>
      <xdr:col>6</xdr:col>
      <xdr:colOff>552450</xdr:colOff>
      <xdr:row>16</xdr:row>
      <xdr:rowOff>133350</xdr:rowOff>
    </xdr:to>
    <xdr:sp macro="" textlink="">
      <xdr:nvSpPr>
        <xdr:cNvPr id="2" name="正方形/長方形 1"/>
        <xdr:cNvSpPr/>
      </xdr:nvSpPr>
      <xdr:spPr>
        <a:xfrm>
          <a:off x="4781550" y="348615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①</a:t>
          </a:r>
        </a:p>
      </xdr:txBody>
    </xdr:sp>
    <xdr:clientData/>
  </xdr:twoCellAnchor>
  <xdr:twoCellAnchor>
    <xdr:from>
      <xdr:col>6</xdr:col>
      <xdr:colOff>142875</xdr:colOff>
      <xdr:row>16</xdr:row>
      <xdr:rowOff>219075</xdr:rowOff>
    </xdr:from>
    <xdr:to>
      <xdr:col>6</xdr:col>
      <xdr:colOff>533400</xdr:colOff>
      <xdr:row>18</xdr:row>
      <xdr:rowOff>133350</xdr:rowOff>
    </xdr:to>
    <xdr:sp macro="" textlink="">
      <xdr:nvSpPr>
        <xdr:cNvPr id="3" name="正方形/長方形 2"/>
        <xdr:cNvSpPr/>
      </xdr:nvSpPr>
      <xdr:spPr>
        <a:xfrm>
          <a:off x="4762500" y="398145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③</a:t>
          </a:r>
        </a:p>
      </xdr:txBody>
    </xdr:sp>
    <xdr:clientData/>
  </xdr:twoCellAnchor>
  <xdr:twoCellAnchor>
    <xdr:from>
      <xdr:col>6</xdr:col>
      <xdr:colOff>133350</xdr:colOff>
      <xdr:row>17</xdr:row>
      <xdr:rowOff>219075</xdr:rowOff>
    </xdr:from>
    <xdr:to>
      <xdr:col>6</xdr:col>
      <xdr:colOff>523875</xdr:colOff>
      <xdr:row>19</xdr:row>
      <xdr:rowOff>133350</xdr:rowOff>
    </xdr:to>
    <xdr:sp macro="" textlink="">
      <xdr:nvSpPr>
        <xdr:cNvPr id="4" name="正方形/長方形 3"/>
        <xdr:cNvSpPr/>
      </xdr:nvSpPr>
      <xdr:spPr>
        <a:xfrm>
          <a:off x="4752975" y="42291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④</a:t>
          </a:r>
        </a:p>
      </xdr:txBody>
    </xdr:sp>
    <xdr:clientData/>
  </xdr:twoCellAnchor>
  <xdr:twoCellAnchor>
    <xdr:from>
      <xdr:col>6</xdr:col>
      <xdr:colOff>152400</xdr:colOff>
      <xdr:row>15</xdr:row>
      <xdr:rowOff>219075</xdr:rowOff>
    </xdr:from>
    <xdr:to>
      <xdr:col>6</xdr:col>
      <xdr:colOff>542925</xdr:colOff>
      <xdr:row>17</xdr:row>
      <xdr:rowOff>133350</xdr:rowOff>
    </xdr:to>
    <xdr:sp macro="" textlink="">
      <xdr:nvSpPr>
        <xdr:cNvPr id="5" name="正方形/長方形 4"/>
        <xdr:cNvSpPr/>
      </xdr:nvSpPr>
      <xdr:spPr>
        <a:xfrm>
          <a:off x="4772025" y="37338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②</a:t>
          </a:r>
        </a:p>
      </xdr:txBody>
    </xdr:sp>
    <xdr:clientData/>
  </xdr:twoCellAnchor>
  <xdr:twoCellAnchor editAs="oneCell">
    <xdr:from>
      <xdr:col>3</xdr:col>
      <xdr:colOff>247650</xdr:colOff>
      <xdr:row>21</xdr:row>
      <xdr:rowOff>217403</xdr:rowOff>
    </xdr:from>
    <xdr:to>
      <xdr:col>12</xdr:col>
      <xdr:colOff>9525</xdr:colOff>
      <xdr:row>49</xdr:row>
      <xdr:rowOff>161925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294228"/>
          <a:ext cx="7886700" cy="4916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15</xdr:row>
      <xdr:rowOff>180975</xdr:rowOff>
    </xdr:from>
    <xdr:to>
      <xdr:col>8</xdr:col>
      <xdr:colOff>361950</xdr:colOff>
      <xdr:row>36</xdr:row>
      <xdr:rowOff>2</xdr:rowOff>
    </xdr:to>
    <xdr:cxnSp macro="">
      <xdr:nvCxnSpPr>
        <xdr:cNvPr id="7" name="直線コネクタ 6"/>
        <xdr:cNvCxnSpPr/>
      </xdr:nvCxnSpPr>
      <xdr:spPr>
        <a:xfrm flipH="1" flipV="1">
          <a:off x="5457825" y="3695700"/>
          <a:ext cx="1200150" cy="4124327"/>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628650</xdr:colOff>
      <xdr:row>16</xdr:row>
      <xdr:rowOff>176213</xdr:rowOff>
    </xdr:from>
    <xdr:to>
      <xdr:col>6</xdr:col>
      <xdr:colOff>152400</xdr:colOff>
      <xdr:row>36</xdr:row>
      <xdr:rowOff>85727</xdr:rowOff>
    </xdr:to>
    <xdr:cxnSp macro="">
      <xdr:nvCxnSpPr>
        <xdr:cNvPr id="8" name="直線コネクタ 7"/>
        <xdr:cNvCxnSpPr>
          <a:endCxn id="5" idx="1"/>
        </xdr:cNvCxnSpPr>
      </xdr:nvCxnSpPr>
      <xdr:spPr>
        <a:xfrm flipV="1">
          <a:off x="3571875" y="3938588"/>
          <a:ext cx="1200150" cy="3967164"/>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457200</xdr:colOff>
      <xdr:row>17</xdr:row>
      <xdr:rowOff>190500</xdr:rowOff>
    </xdr:from>
    <xdr:to>
      <xdr:col>6</xdr:col>
      <xdr:colOff>485775</xdr:colOff>
      <xdr:row>46</xdr:row>
      <xdr:rowOff>28576</xdr:rowOff>
    </xdr:to>
    <xdr:cxnSp macro="">
      <xdr:nvCxnSpPr>
        <xdr:cNvPr id="9" name="直線コネクタ 8"/>
        <xdr:cNvCxnSpPr/>
      </xdr:nvCxnSpPr>
      <xdr:spPr>
        <a:xfrm flipH="1" flipV="1">
          <a:off x="5076825" y="4200525"/>
          <a:ext cx="28575" cy="536257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28575</xdr:colOff>
      <xdr:row>19</xdr:row>
      <xdr:rowOff>9525</xdr:rowOff>
    </xdr:from>
    <xdr:to>
      <xdr:col>6</xdr:col>
      <xdr:colOff>238125</xdr:colOff>
      <xdr:row>35</xdr:row>
      <xdr:rowOff>161925</xdr:rowOff>
    </xdr:to>
    <xdr:cxnSp macro="">
      <xdr:nvCxnSpPr>
        <xdr:cNvPr id="10" name="直線コネクタ 9"/>
        <xdr:cNvCxnSpPr/>
      </xdr:nvCxnSpPr>
      <xdr:spPr>
        <a:xfrm flipV="1">
          <a:off x="3810000" y="4514850"/>
          <a:ext cx="1047750" cy="32956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12</xdr:col>
      <xdr:colOff>45818</xdr:colOff>
      <xdr:row>21</xdr:row>
      <xdr:rowOff>209770</xdr:rowOff>
    </xdr:from>
    <xdr:to>
      <xdr:col>21</xdr:col>
      <xdr:colOff>514350</xdr:colOff>
      <xdr:row>43</xdr:row>
      <xdr:rowOff>152400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89843" y="5286595"/>
          <a:ext cx="7326532" cy="3885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15</xdr:row>
      <xdr:rowOff>0</xdr:rowOff>
    </xdr:from>
    <xdr:to>
      <xdr:col>16</xdr:col>
      <xdr:colOff>390525</xdr:colOff>
      <xdr:row>16</xdr:row>
      <xdr:rowOff>161925</xdr:rowOff>
    </xdr:to>
    <xdr:sp macro="" textlink="">
      <xdr:nvSpPr>
        <xdr:cNvPr id="12" name="正方形/長方形 11"/>
        <xdr:cNvSpPr/>
      </xdr:nvSpPr>
      <xdr:spPr>
        <a:xfrm>
          <a:off x="12392025" y="351472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⑤</a:t>
          </a:r>
        </a:p>
      </xdr:txBody>
    </xdr:sp>
    <xdr:clientData/>
  </xdr:twoCellAnchor>
  <xdr:twoCellAnchor>
    <xdr:from>
      <xdr:col>15</xdr:col>
      <xdr:colOff>752475</xdr:colOff>
      <xdr:row>15</xdr:row>
      <xdr:rowOff>219075</xdr:rowOff>
    </xdr:from>
    <xdr:to>
      <xdr:col>16</xdr:col>
      <xdr:colOff>381000</xdr:colOff>
      <xdr:row>17</xdr:row>
      <xdr:rowOff>133350</xdr:rowOff>
    </xdr:to>
    <xdr:sp macro="" textlink="">
      <xdr:nvSpPr>
        <xdr:cNvPr id="13" name="正方形/長方形 12"/>
        <xdr:cNvSpPr/>
      </xdr:nvSpPr>
      <xdr:spPr>
        <a:xfrm>
          <a:off x="12382500" y="37338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⑥</a:t>
          </a:r>
        </a:p>
      </xdr:txBody>
    </xdr:sp>
    <xdr:clientData/>
  </xdr:twoCellAnchor>
  <xdr:twoCellAnchor>
    <xdr:from>
      <xdr:col>15</xdr:col>
      <xdr:colOff>752475</xdr:colOff>
      <xdr:row>16</xdr:row>
      <xdr:rowOff>228600</xdr:rowOff>
    </xdr:from>
    <xdr:to>
      <xdr:col>16</xdr:col>
      <xdr:colOff>381000</xdr:colOff>
      <xdr:row>18</xdr:row>
      <xdr:rowOff>142875</xdr:rowOff>
    </xdr:to>
    <xdr:sp macro="" textlink="">
      <xdr:nvSpPr>
        <xdr:cNvPr id="15" name="正方形/長方形 14"/>
        <xdr:cNvSpPr/>
      </xdr:nvSpPr>
      <xdr:spPr>
        <a:xfrm>
          <a:off x="12382500" y="399097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⑦</a:t>
          </a:r>
        </a:p>
      </xdr:txBody>
    </xdr:sp>
    <xdr:clientData/>
  </xdr:twoCellAnchor>
  <xdr:twoCellAnchor>
    <xdr:from>
      <xdr:col>15</xdr:col>
      <xdr:colOff>742950</xdr:colOff>
      <xdr:row>17</xdr:row>
      <xdr:rowOff>228600</xdr:rowOff>
    </xdr:from>
    <xdr:to>
      <xdr:col>16</xdr:col>
      <xdr:colOff>371475</xdr:colOff>
      <xdr:row>19</xdr:row>
      <xdr:rowOff>142875</xdr:rowOff>
    </xdr:to>
    <xdr:sp macro="" textlink="">
      <xdr:nvSpPr>
        <xdr:cNvPr id="16" name="正方形/長方形 15"/>
        <xdr:cNvSpPr/>
      </xdr:nvSpPr>
      <xdr:spPr>
        <a:xfrm>
          <a:off x="12372975" y="4238625"/>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⑧</a:t>
          </a:r>
        </a:p>
      </xdr:txBody>
    </xdr:sp>
    <xdr:clientData/>
  </xdr:twoCellAnchor>
  <xdr:twoCellAnchor>
    <xdr:from>
      <xdr:col>15</xdr:col>
      <xdr:colOff>742950</xdr:colOff>
      <xdr:row>18</xdr:row>
      <xdr:rowOff>238125</xdr:rowOff>
    </xdr:from>
    <xdr:to>
      <xdr:col>16</xdr:col>
      <xdr:colOff>371475</xdr:colOff>
      <xdr:row>20</xdr:row>
      <xdr:rowOff>57150</xdr:rowOff>
    </xdr:to>
    <xdr:sp macro="" textlink="">
      <xdr:nvSpPr>
        <xdr:cNvPr id="18" name="正方形/長方形 17"/>
        <xdr:cNvSpPr/>
      </xdr:nvSpPr>
      <xdr:spPr>
        <a:xfrm>
          <a:off x="12372975" y="4495800"/>
          <a:ext cx="3905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N34"/>
  <sheetViews>
    <sheetView showGridLines="0" tabSelected="1" view="pageBreakPreview" zoomScaleNormal="100" zoomScaleSheetLayoutView="100" workbookViewId="0">
      <selection activeCell="E4" sqref="E4:H4"/>
    </sheetView>
  </sheetViews>
  <sheetFormatPr defaultRowHeight="13.5" x14ac:dyDescent="0.15"/>
  <cols>
    <col min="1" max="1" width="1.625" customWidth="1"/>
    <col min="2" max="2" width="5.125" customWidth="1"/>
    <col min="3" max="3" width="9.625" customWidth="1"/>
    <col min="4" max="4" width="22.625" customWidth="1"/>
    <col min="5" max="8" width="11" customWidth="1"/>
    <col min="9" max="13" width="10" customWidth="1"/>
    <col min="14" max="29" width="10" style="1" customWidth="1"/>
    <col min="30" max="30" width="9" style="2"/>
    <col min="31" max="31" width="12.75" style="2" customWidth="1"/>
    <col min="32" max="34" width="9" style="2" customWidth="1"/>
    <col min="35" max="40" width="9" style="2"/>
  </cols>
  <sheetData>
    <row r="2" spans="1:39" ht="24" customHeight="1" x14ac:dyDescent="0.15">
      <c r="B2" s="3" t="s">
        <v>45</v>
      </c>
    </row>
    <row r="3" spans="1:39" ht="17.25" customHeight="1" x14ac:dyDescent="0.15">
      <c r="B3" s="1"/>
      <c r="C3" s="64" t="s">
        <v>41</v>
      </c>
      <c r="E3" s="2"/>
      <c r="J3" s="15"/>
      <c r="N3" s="15"/>
      <c r="P3" s="15"/>
      <c r="Q3" s="15"/>
      <c r="AF3" s="151" t="s">
        <v>39</v>
      </c>
      <c r="AG3" s="151"/>
      <c r="AH3" s="151"/>
    </row>
    <row r="4" spans="1:39" ht="27" customHeight="1" thickBot="1" x14ac:dyDescent="0.2">
      <c r="A4" s="1"/>
      <c r="B4" s="152" t="s">
        <v>4</v>
      </c>
      <c r="C4" s="153"/>
      <c r="D4" s="153"/>
      <c r="E4" s="154"/>
      <c r="F4" s="155"/>
      <c r="G4" s="155"/>
      <c r="H4" s="156"/>
      <c r="I4" s="157" t="s">
        <v>10</v>
      </c>
      <c r="J4" s="158"/>
      <c r="K4" s="154"/>
      <c r="L4" s="156"/>
      <c r="M4" s="111" t="s">
        <v>9</v>
      </c>
      <c r="N4" s="89"/>
      <c r="O4" s="114"/>
      <c r="P4" s="116"/>
      <c r="Q4" s="115"/>
      <c r="R4" s="69" t="s">
        <v>18</v>
      </c>
      <c r="S4" s="113"/>
      <c r="T4" s="71" t="s">
        <v>36</v>
      </c>
      <c r="U4" s="51"/>
      <c r="V4" s="51"/>
      <c r="W4" s="51"/>
      <c r="X4" s="51"/>
      <c r="Y4" s="51"/>
      <c r="Z4" s="51"/>
      <c r="AA4" s="21"/>
      <c r="AB4" s="13"/>
      <c r="AC4" s="13"/>
      <c r="AG4" s="110" t="s">
        <v>23</v>
      </c>
      <c r="AH4" s="110" t="s">
        <v>24</v>
      </c>
      <c r="AI4" s="46"/>
      <c r="AJ4" s="46" t="s">
        <v>46</v>
      </c>
      <c r="AK4" s="46"/>
      <c r="AL4" s="46"/>
      <c r="AM4" s="46"/>
    </row>
    <row r="5" spans="1:39" ht="21" customHeight="1" thickTop="1" x14ac:dyDescent="0.15">
      <c r="A5" s="1"/>
      <c r="B5" s="149" t="s">
        <v>5</v>
      </c>
      <c r="C5" s="149"/>
      <c r="D5" s="149"/>
      <c r="E5" s="45" t="s">
        <v>12</v>
      </c>
      <c r="F5" s="150" t="s">
        <v>11</v>
      </c>
      <c r="G5" s="150"/>
      <c r="H5" s="109" t="s">
        <v>40</v>
      </c>
      <c r="I5" s="90"/>
      <c r="J5" s="90"/>
      <c r="K5" s="90"/>
      <c r="L5" s="90"/>
      <c r="M5" s="90"/>
      <c r="N5" s="90"/>
      <c r="O5" s="90"/>
      <c r="P5" s="90"/>
      <c r="Q5" s="90"/>
      <c r="R5" s="90"/>
      <c r="S5" s="90"/>
      <c r="T5" s="90"/>
      <c r="U5" s="91"/>
      <c r="V5" s="91"/>
      <c r="W5" s="91"/>
      <c r="X5" s="91"/>
      <c r="Y5" s="91"/>
      <c r="Z5" s="91"/>
      <c r="AA5" s="91"/>
      <c r="AB5" s="91"/>
      <c r="AC5" s="91"/>
      <c r="AF5" s="2">
        <v>1</v>
      </c>
      <c r="AG5" s="2">
        <v>0.4</v>
      </c>
      <c r="AH5" s="110" t="s">
        <v>42</v>
      </c>
      <c r="AJ5" s="2" t="s">
        <v>47</v>
      </c>
    </row>
    <row r="6" spans="1:39" ht="21" customHeight="1" x14ac:dyDescent="0.15">
      <c r="A6" s="1"/>
      <c r="B6" s="144" t="s">
        <v>6</v>
      </c>
      <c r="C6" s="144"/>
      <c r="D6" s="144"/>
      <c r="E6" s="19"/>
      <c r="F6" s="22"/>
      <c r="G6" s="23"/>
      <c r="H6" s="19"/>
      <c r="I6" s="92"/>
      <c r="J6" s="92"/>
      <c r="K6" s="92"/>
      <c r="L6" s="92"/>
      <c r="M6" s="92"/>
      <c r="N6" s="92"/>
      <c r="O6" s="92"/>
      <c r="P6" s="92"/>
      <c r="Q6" s="92"/>
      <c r="R6" s="92"/>
      <c r="S6" s="92"/>
      <c r="T6" s="92"/>
      <c r="U6" s="92"/>
      <c r="V6" s="92"/>
      <c r="W6" s="92"/>
      <c r="X6" s="92"/>
      <c r="Y6" s="92"/>
      <c r="Z6" s="92"/>
      <c r="AA6" s="92"/>
      <c r="AB6" s="92"/>
      <c r="AC6" s="92"/>
      <c r="AF6" s="2">
        <v>2</v>
      </c>
      <c r="AG6" s="2">
        <v>0.4</v>
      </c>
      <c r="AH6" s="110" t="s">
        <v>42</v>
      </c>
      <c r="AJ6" s="2" t="s">
        <v>48</v>
      </c>
    </row>
    <row r="7" spans="1:39" ht="21" customHeight="1" x14ac:dyDescent="0.15">
      <c r="A7" s="1"/>
      <c r="B7" s="144" t="s">
        <v>7</v>
      </c>
      <c r="C7" s="144"/>
      <c r="D7" s="144"/>
      <c r="E7" s="20"/>
      <c r="F7" s="22"/>
      <c r="G7" s="23"/>
      <c r="H7" s="20"/>
      <c r="I7" s="93"/>
      <c r="J7" s="93"/>
      <c r="K7" s="93"/>
      <c r="L7" s="93"/>
      <c r="M7" s="93"/>
      <c r="N7" s="93"/>
      <c r="O7" s="93"/>
      <c r="P7" s="93"/>
      <c r="Q7" s="93"/>
      <c r="R7" s="93"/>
      <c r="S7" s="93"/>
      <c r="T7" s="93"/>
      <c r="U7" s="93"/>
      <c r="V7" s="93"/>
      <c r="W7" s="93"/>
      <c r="X7" s="93"/>
      <c r="Y7" s="93"/>
      <c r="Z7" s="93"/>
      <c r="AA7" s="93"/>
      <c r="AB7" s="93"/>
      <c r="AC7" s="93"/>
      <c r="AF7" s="2">
        <v>3</v>
      </c>
      <c r="AG7" s="2">
        <v>0.5</v>
      </c>
      <c r="AH7" s="110" t="s">
        <v>42</v>
      </c>
    </row>
    <row r="8" spans="1:39" ht="21" customHeight="1" x14ac:dyDescent="0.15">
      <c r="A8" s="1"/>
      <c r="B8" s="144" t="s">
        <v>8</v>
      </c>
      <c r="C8" s="144"/>
      <c r="D8" s="144"/>
      <c r="E8" s="22"/>
      <c r="F8" s="124"/>
      <c r="G8" s="23"/>
      <c r="H8" s="20"/>
      <c r="I8" s="20"/>
      <c r="J8" s="20"/>
      <c r="K8" s="52"/>
      <c r="L8" s="52"/>
      <c r="M8" s="52"/>
      <c r="N8" s="52"/>
      <c r="O8" s="52"/>
      <c r="P8" s="52"/>
      <c r="Q8" s="52"/>
      <c r="R8" s="52"/>
      <c r="S8" s="52"/>
      <c r="T8" s="52"/>
      <c r="U8" s="52"/>
      <c r="V8" s="52"/>
      <c r="W8" s="52"/>
      <c r="X8" s="52"/>
      <c r="Y8" s="52"/>
      <c r="Z8" s="52"/>
      <c r="AA8" s="52"/>
      <c r="AB8" s="52"/>
      <c r="AC8" s="52"/>
      <c r="AE8" s="48" t="s">
        <v>35</v>
      </c>
      <c r="AF8" s="2">
        <v>4</v>
      </c>
      <c r="AG8" s="2">
        <v>0.6</v>
      </c>
      <c r="AH8" s="110" t="s">
        <v>42</v>
      </c>
    </row>
    <row r="9" spans="1:39" ht="25.5" customHeight="1" x14ac:dyDescent="0.15">
      <c r="A9" s="1"/>
      <c r="B9" s="145" t="s">
        <v>54</v>
      </c>
      <c r="C9" s="135" t="s">
        <v>70</v>
      </c>
      <c r="D9" s="136"/>
      <c r="E9" s="22"/>
      <c r="F9" s="125"/>
      <c r="G9" s="37"/>
      <c r="H9" s="59"/>
      <c r="I9" s="59"/>
      <c r="J9" s="59"/>
      <c r="K9" s="118"/>
      <c r="L9" s="118"/>
      <c r="M9" s="118"/>
      <c r="N9" s="118"/>
      <c r="O9" s="118"/>
      <c r="P9" s="118"/>
      <c r="Q9" s="118"/>
      <c r="R9" s="118"/>
      <c r="S9" s="118"/>
      <c r="T9" s="118"/>
      <c r="U9" s="118"/>
      <c r="V9" s="118"/>
      <c r="W9" s="118"/>
      <c r="X9" s="118"/>
      <c r="Y9" s="118"/>
      <c r="Z9" s="118"/>
      <c r="AA9" s="118"/>
      <c r="AB9" s="118"/>
      <c r="AC9" s="118"/>
      <c r="AE9" s="48"/>
      <c r="AH9" s="110"/>
    </row>
    <row r="10" spans="1:39" ht="21" customHeight="1" x14ac:dyDescent="0.15">
      <c r="A10" s="1"/>
      <c r="B10" s="146"/>
      <c r="C10" s="148" t="s">
        <v>15</v>
      </c>
      <c r="D10" s="26" t="s">
        <v>13</v>
      </c>
      <c r="E10" s="120" t="e">
        <f>ROUNDUP(AE10,2)</f>
        <v>#DIV/0!</v>
      </c>
      <c r="F10" s="126"/>
      <c r="G10" s="37"/>
      <c r="H10" s="59">
        <f>SUM(I10:AC10)</f>
        <v>0</v>
      </c>
      <c r="I10" s="94"/>
      <c r="J10" s="94"/>
      <c r="K10" s="94"/>
      <c r="L10" s="94"/>
      <c r="M10" s="94"/>
      <c r="N10" s="94"/>
      <c r="O10" s="94"/>
      <c r="P10" s="94"/>
      <c r="Q10" s="94"/>
      <c r="R10" s="94"/>
      <c r="S10" s="94"/>
      <c r="T10" s="94"/>
      <c r="U10" s="94"/>
      <c r="V10" s="94"/>
      <c r="W10" s="94"/>
      <c r="X10" s="94"/>
      <c r="Y10" s="94"/>
      <c r="Z10" s="94"/>
      <c r="AA10" s="94"/>
      <c r="AB10" s="94"/>
      <c r="AC10" s="94"/>
      <c r="AE10" s="49" t="e">
        <f>H10/S$4</f>
        <v>#DIV/0!</v>
      </c>
      <c r="AF10" s="2">
        <v>5</v>
      </c>
      <c r="AG10" s="2">
        <v>0.6</v>
      </c>
      <c r="AH10" s="47">
        <v>3</v>
      </c>
    </row>
    <row r="11" spans="1:39" ht="21" customHeight="1" x14ac:dyDescent="0.15">
      <c r="A11" s="1"/>
      <c r="B11" s="146"/>
      <c r="C11" s="148"/>
      <c r="D11" s="28" t="s">
        <v>16</v>
      </c>
      <c r="E11" s="121" t="e">
        <f>ROUNDUP(AE11,1)</f>
        <v>#DIV/0!</v>
      </c>
      <c r="F11" s="127"/>
      <c r="G11" s="38"/>
      <c r="H11" s="60">
        <f>SUM(I11:AC11)</f>
        <v>0</v>
      </c>
      <c r="I11" s="95"/>
      <c r="J11" s="95"/>
      <c r="K11" s="95"/>
      <c r="L11" s="95"/>
      <c r="M11" s="95"/>
      <c r="N11" s="95"/>
      <c r="O11" s="95"/>
      <c r="P11" s="95"/>
      <c r="Q11" s="95"/>
      <c r="R11" s="95"/>
      <c r="S11" s="95"/>
      <c r="T11" s="95"/>
      <c r="U11" s="95"/>
      <c r="V11" s="95"/>
      <c r="W11" s="95"/>
      <c r="X11" s="95"/>
      <c r="Y11" s="95"/>
      <c r="Z11" s="95"/>
      <c r="AA11" s="95"/>
      <c r="AB11" s="95"/>
      <c r="AC11" s="95"/>
      <c r="AE11" s="49" t="e">
        <f>H11/S$4</f>
        <v>#DIV/0!</v>
      </c>
      <c r="AF11" s="2">
        <v>6</v>
      </c>
      <c r="AG11" s="2">
        <v>0.6</v>
      </c>
      <c r="AH11" s="2">
        <v>2.8</v>
      </c>
      <c r="AI11" s="46"/>
      <c r="AJ11" s="46"/>
      <c r="AK11" s="46"/>
      <c r="AL11" s="46"/>
    </row>
    <row r="12" spans="1:39" ht="21" customHeight="1" x14ac:dyDescent="0.15">
      <c r="A12" s="1"/>
      <c r="B12" s="146"/>
      <c r="C12" s="148" t="s">
        <v>14</v>
      </c>
      <c r="D12" s="29" t="s">
        <v>13</v>
      </c>
      <c r="E12" s="122" t="e">
        <f>VLOOKUP(N4,AF5:AH13,2,0)</f>
        <v>#N/A</v>
      </c>
      <c r="F12" s="126"/>
      <c r="G12" s="39"/>
      <c r="H12" s="35"/>
      <c r="I12" s="56" t="str">
        <f t="shared" ref="I12:AC12" si="0">IF(I10="","",IF(I10&lt;=$E12,"適合","不適合"))</f>
        <v/>
      </c>
      <c r="J12" s="57" t="str">
        <f t="shared" si="0"/>
        <v/>
      </c>
      <c r="K12" s="57" t="str">
        <f t="shared" si="0"/>
        <v/>
      </c>
      <c r="L12" s="57" t="str">
        <f t="shared" si="0"/>
        <v/>
      </c>
      <c r="M12" s="57" t="str">
        <f t="shared" si="0"/>
        <v/>
      </c>
      <c r="N12" s="57" t="str">
        <f t="shared" si="0"/>
        <v/>
      </c>
      <c r="O12" s="57" t="str">
        <f t="shared" si="0"/>
        <v/>
      </c>
      <c r="P12" s="57" t="str">
        <f t="shared" si="0"/>
        <v/>
      </c>
      <c r="Q12" s="57" t="str">
        <f t="shared" si="0"/>
        <v/>
      </c>
      <c r="R12" s="57" t="str">
        <f t="shared" si="0"/>
        <v/>
      </c>
      <c r="S12" s="57" t="str">
        <f t="shared" si="0"/>
        <v/>
      </c>
      <c r="T12" s="57" t="str">
        <f t="shared" si="0"/>
        <v/>
      </c>
      <c r="U12" s="57" t="str">
        <f t="shared" si="0"/>
        <v/>
      </c>
      <c r="V12" s="57" t="str">
        <f t="shared" si="0"/>
        <v/>
      </c>
      <c r="W12" s="57" t="str">
        <f t="shared" si="0"/>
        <v/>
      </c>
      <c r="X12" s="57" t="str">
        <f t="shared" si="0"/>
        <v/>
      </c>
      <c r="Y12" s="57" t="str">
        <f t="shared" si="0"/>
        <v/>
      </c>
      <c r="Z12" s="57" t="str">
        <f t="shared" si="0"/>
        <v/>
      </c>
      <c r="AA12" s="57" t="str">
        <f t="shared" si="0"/>
        <v/>
      </c>
      <c r="AB12" s="57" t="str">
        <f t="shared" si="0"/>
        <v/>
      </c>
      <c r="AC12" s="57" t="str">
        <f t="shared" si="0"/>
        <v/>
      </c>
      <c r="AE12" s="46"/>
      <c r="AF12" s="2">
        <v>7</v>
      </c>
      <c r="AG12" s="2">
        <v>0.6</v>
      </c>
      <c r="AH12" s="2">
        <v>2.7</v>
      </c>
    </row>
    <row r="13" spans="1:39" ht="21" customHeight="1" x14ac:dyDescent="0.15">
      <c r="A13" s="1"/>
      <c r="B13" s="147"/>
      <c r="C13" s="148"/>
      <c r="D13" s="27" t="s">
        <v>16</v>
      </c>
      <c r="E13" s="123" t="e">
        <f>VLOOKUP(N4,AF5:AH13,3,0)</f>
        <v>#N/A</v>
      </c>
      <c r="F13" s="127"/>
      <c r="G13" s="40"/>
      <c r="H13" s="36"/>
      <c r="I13" s="58" t="str">
        <f>IF(I11="","",IF($E13="-","-",IF(I11&lt;=$E13,"適合","不適合")))</f>
        <v/>
      </c>
      <c r="J13" s="58" t="str">
        <f t="shared" ref="J13:AC13" si="1">IF(J11="","",IF($E13="-","-",IF(J11&lt;=$E13,"適合","不適合")))</f>
        <v/>
      </c>
      <c r="K13" s="58" t="str">
        <f t="shared" si="1"/>
        <v/>
      </c>
      <c r="L13" s="58" t="str">
        <f t="shared" si="1"/>
        <v/>
      </c>
      <c r="M13" s="58" t="str">
        <f t="shared" si="1"/>
        <v/>
      </c>
      <c r="N13" s="58" t="str">
        <f t="shared" si="1"/>
        <v/>
      </c>
      <c r="O13" s="58" t="str">
        <f t="shared" si="1"/>
        <v/>
      </c>
      <c r="P13" s="58" t="str">
        <f t="shared" si="1"/>
        <v/>
      </c>
      <c r="Q13" s="58" t="str">
        <f t="shared" si="1"/>
        <v/>
      </c>
      <c r="R13" s="58" t="str">
        <f t="shared" si="1"/>
        <v/>
      </c>
      <c r="S13" s="58" t="str">
        <f t="shared" si="1"/>
        <v/>
      </c>
      <c r="T13" s="58" t="str">
        <f t="shared" si="1"/>
        <v/>
      </c>
      <c r="U13" s="58" t="str">
        <f t="shared" si="1"/>
        <v/>
      </c>
      <c r="V13" s="58" t="str">
        <f t="shared" si="1"/>
        <v/>
      </c>
      <c r="W13" s="58" t="str">
        <f t="shared" si="1"/>
        <v/>
      </c>
      <c r="X13" s="58" t="str">
        <f t="shared" si="1"/>
        <v/>
      </c>
      <c r="Y13" s="58" t="str">
        <f t="shared" si="1"/>
        <v/>
      </c>
      <c r="Z13" s="58" t="str">
        <f t="shared" si="1"/>
        <v/>
      </c>
      <c r="AA13" s="58" t="str">
        <f t="shared" si="1"/>
        <v/>
      </c>
      <c r="AB13" s="58" t="str">
        <f t="shared" si="1"/>
        <v/>
      </c>
      <c r="AC13" s="58" t="str">
        <f t="shared" si="1"/>
        <v/>
      </c>
      <c r="AE13" s="46"/>
      <c r="AF13" s="2">
        <v>8</v>
      </c>
      <c r="AH13" s="2">
        <v>6.7</v>
      </c>
      <c r="AJ13" s="47"/>
    </row>
    <row r="14" spans="1:39" ht="25.5" customHeight="1" x14ac:dyDescent="0.15">
      <c r="A14" s="1"/>
      <c r="B14" s="132" t="s">
        <v>55</v>
      </c>
      <c r="C14" s="135" t="s">
        <v>71</v>
      </c>
      <c r="D14" s="136"/>
      <c r="E14" s="22"/>
      <c r="F14" s="124"/>
      <c r="G14" s="23"/>
      <c r="H14" s="36"/>
      <c r="I14" s="36"/>
      <c r="J14" s="36"/>
      <c r="K14" s="36"/>
      <c r="L14" s="36"/>
      <c r="M14" s="36"/>
      <c r="N14" s="36"/>
      <c r="O14" s="36"/>
      <c r="P14" s="36"/>
      <c r="Q14" s="36"/>
      <c r="R14" s="36"/>
      <c r="S14" s="36"/>
      <c r="T14" s="36"/>
      <c r="U14" s="36"/>
      <c r="V14" s="36"/>
      <c r="W14" s="36"/>
      <c r="X14" s="36"/>
      <c r="Y14" s="36"/>
      <c r="Z14" s="36"/>
      <c r="AA14" s="36"/>
      <c r="AB14" s="36"/>
      <c r="AC14" s="36"/>
      <c r="AE14" s="46"/>
      <c r="AJ14" s="47"/>
    </row>
    <row r="15" spans="1:39" ht="27" customHeight="1" x14ac:dyDescent="0.15">
      <c r="A15" s="1"/>
      <c r="B15" s="133"/>
      <c r="C15" s="112" t="s">
        <v>3</v>
      </c>
      <c r="D15" s="112" t="s">
        <v>22</v>
      </c>
      <c r="E15" s="16" t="s">
        <v>50</v>
      </c>
      <c r="F15" s="50" t="s">
        <v>44</v>
      </c>
      <c r="G15" s="24" t="s">
        <v>43</v>
      </c>
      <c r="H15" s="17" t="s">
        <v>2</v>
      </c>
      <c r="I15" s="54" t="str">
        <f>IF(I5="","",I5)</f>
        <v/>
      </c>
      <c r="J15" s="54" t="str">
        <f t="shared" ref="J15:AC15" si="2">IF(J5="","",J5)</f>
        <v/>
      </c>
      <c r="K15" s="54" t="str">
        <f t="shared" si="2"/>
        <v/>
      </c>
      <c r="L15" s="54" t="str">
        <f t="shared" si="2"/>
        <v/>
      </c>
      <c r="M15" s="54" t="str">
        <f t="shared" si="2"/>
        <v/>
      </c>
      <c r="N15" s="54" t="str">
        <f t="shared" si="2"/>
        <v/>
      </c>
      <c r="O15" s="54" t="str">
        <f t="shared" si="2"/>
        <v/>
      </c>
      <c r="P15" s="54" t="str">
        <f t="shared" si="2"/>
        <v/>
      </c>
      <c r="Q15" s="54" t="str">
        <f t="shared" si="2"/>
        <v/>
      </c>
      <c r="R15" s="54" t="str">
        <f t="shared" si="2"/>
        <v/>
      </c>
      <c r="S15" s="54" t="str">
        <f t="shared" si="2"/>
        <v/>
      </c>
      <c r="T15" s="54" t="str">
        <f t="shared" si="2"/>
        <v/>
      </c>
      <c r="U15" s="54" t="str">
        <f t="shared" si="2"/>
        <v/>
      </c>
      <c r="V15" s="54" t="str">
        <f t="shared" si="2"/>
        <v/>
      </c>
      <c r="W15" s="54" t="str">
        <f t="shared" si="2"/>
        <v/>
      </c>
      <c r="X15" s="54" t="str">
        <f t="shared" si="2"/>
        <v/>
      </c>
      <c r="Y15" s="54" t="str">
        <f t="shared" si="2"/>
        <v/>
      </c>
      <c r="Z15" s="54" t="str">
        <f t="shared" si="2"/>
        <v/>
      </c>
      <c r="AA15" s="54" t="str">
        <f t="shared" si="2"/>
        <v/>
      </c>
      <c r="AB15" s="54" t="str">
        <f t="shared" si="2"/>
        <v/>
      </c>
      <c r="AC15" s="54" t="str">
        <f t="shared" si="2"/>
        <v/>
      </c>
      <c r="AG15" s="110"/>
      <c r="AH15" s="110"/>
    </row>
    <row r="16" spans="1:39" s="2" customFormat="1" ht="19.5" customHeight="1" x14ac:dyDescent="0.15">
      <c r="A16" s="1"/>
      <c r="B16" s="133"/>
      <c r="C16" s="137" t="s">
        <v>19</v>
      </c>
      <c r="D16" s="41" t="s">
        <v>20</v>
      </c>
      <c r="E16" s="78">
        <f>SUM(F16:AC16)</f>
        <v>0</v>
      </c>
      <c r="F16" s="107"/>
      <c r="G16" s="105"/>
      <c r="H16" s="59"/>
      <c r="I16" s="100"/>
      <c r="J16" s="100"/>
      <c r="K16" s="100"/>
      <c r="L16" s="100"/>
      <c r="M16" s="100"/>
      <c r="N16" s="100"/>
      <c r="O16" s="100"/>
      <c r="P16" s="100"/>
      <c r="Q16" s="100"/>
      <c r="R16" s="100"/>
      <c r="S16" s="100"/>
      <c r="T16" s="100"/>
      <c r="U16" s="100"/>
      <c r="V16" s="100"/>
      <c r="W16" s="100"/>
      <c r="X16" s="100"/>
      <c r="Y16" s="100"/>
      <c r="Z16" s="100"/>
      <c r="AA16" s="100"/>
      <c r="AB16" s="100"/>
      <c r="AC16" s="100"/>
      <c r="AE16" s="49" t="e">
        <f>H16/S$4</f>
        <v>#DIV/0!</v>
      </c>
    </row>
    <row r="17" spans="1:40" s="2" customFormat="1" ht="19.5" customHeight="1" x14ac:dyDescent="0.15">
      <c r="A17" s="1"/>
      <c r="B17" s="133"/>
      <c r="C17" s="138"/>
      <c r="D17" s="42" t="s">
        <v>21</v>
      </c>
      <c r="E17" s="79">
        <f>SUM(F17:AC17)</f>
        <v>0</v>
      </c>
      <c r="F17" s="108"/>
      <c r="G17" s="106"/>
      <c r="H17" s="60"/>
      <c r="I17" s="101"/>
      <c r="J17" s="102"/>
      <c r="K17" s="102"/>
      <c r="L17" s="102"/>
      <c r="M17" s="102"/>
      <c r="N17" s="102"/>
      <c r="O17" s="102"/>
      <c r="P17" s="102"/>
      <c r="Q17" s="102"/>
      <c r="R17" s="102"/>
      <c r="S17" s="102"/>
      <c r="T17" s="102"/>
      <c r="U17" s="102"/>
      <c r="V17" s="102"/>
      <c r="W17" s="102"/>
      <c r="X17" s="102"/>
      <c r="Y17" s="102"/>
      <c r="Z17" s="102"/>
      <c r="AA17" s="102"/>
      <c r="AB17" s="102"/>
      <c r="AC17" s="102"/>
      <c r="AE17" s="49" t="e">
        <f>H17/S$4</f>
        <v>#DIV/0!</v>
      </c>
    </row>
    <row r="18" spans="1:40" s="2" customFormat="1" ht="19.5" customHeight="1" x14ac:dyDescent="0.15">
      <c r="A18" s="1"/>
      <c r="B18" s="133"/>
      <c r="C18" s="139" t="s">
        <v>38</v>
      </c>
      <c r="D18" s="61" t="s">
        <v>26</v>
      </c>
      <c r="E18" s="80">
        <f>SUM(F18:AC18)</f>
        <v>0</v>
      </c>
      <c r="F18" s="99">
        <f>ROUNDUP(F16*0.8,1)</f>
        <v>0</v>
      </c>
      <c r="G18" s="96"/>
      <c r="H18" s="59"/>
      <c r="I18" s="103"/>
      <c r="J18" s="103"/>
      <c r="K18" s="103"/>
      <c r="L18" s="103"/>
      <c r="M18" s="103"/>
      <c r="N18" s="103"/>
      <c r="O18" s="103"/>
      <c r="P18" s="103"/>
      <c r="Q18" s="103"/>
      <c r="R18" s="103"/>
      <c r="S18" s="103"/>
      <c r="T18" s="103"/>
      <c r="U18" s="103"/>
      <c r="V18" s="103"/>
      <c r="W18" s="103"/>
      <c r="X18" s="103"/>
      <c r="Y18" s="103"/>
      <c r="Z18" s="103"/>
      <c r="AA18" s="103"/>
      <c r="AB18" s="103"/>
      <c r="AC18" s="103"/>
    </row>
    <row r="19" spans="1:40" s="2" customFormat="1" ht="19.5" customHeight="1" x14ac:dyDescent="0.15">
      <c r="A19" s="1"/>
      <c r="B19" s="133"/>
      <c r="C19" s="140"/>
      <c r="D19" s="62" t="s">
        <v>25</v>
      </c>
      <c r="E19" s="82">
        <f>SUM(F19:AC19)</f>
        <v>0</v>
      </c>
      <c r="F19" s="98">
        <f>F17</f>
        <v>0</v>
      </c>
      <c r="G19" s="97"/>
      <c r="H19" s="74"/>
      <c r="I19" s="103"/>
      <c r="J19" s="103"/>
      <c r="K19" s="103"/>
      <c r="L19" s="103"/>
      <c r="M19" s="103"/>
      <c r="N19" s="103"/>
      <c r="O19" s="103"/>
      <c r="P19" s="103"/>
      <c r="Q19" s="103"/>
      <c r="R19" s="103"/>
      <c r="S19" s="103"/>
      <c r="T19" s="103"/>
      <c r="U19" s="103"/>
      <c r="V19" s="103"/>
      <c r="W19" s="103"/>
      <c r="X19" s="103"/>
      <c r="Y19" s="103"/>
      <c r="Z19" s="103"/>
      <c r="AA19" s="103"/>
      <c r="AB19" s="103"/>
      <c r="AC19" s="103"/>
    </row>
    <row r="20" spans="1:40" s="2" customFormat="1" ht="19.5" customHeight="1" x14ac:dyDescent="0.15">
      <c r="A20" s="1"/>
      <c r="B20" s="134"/>
      <c r="C20" s="141"/>
      <c r="D20" s="63" t="s">
        <v>0</v>
      </c>
      <c r="E20" s="81" t="e">
        <f>ROUNDUP(E17/E16,2)</f>
        <v>#DIV/0!</v>
      </c>
      <c r="F20" s="43"/>
      <c r="G20" s="44"/>
      <c r="H20" s="36"/>
      <c r="I20" s="104"/>
      <c r="J20" s="104"/>
      <c r="K20" s="104"/>
      <c r="L20" s="104"/>
      <c r="M20" s="104"/>
      <c r="N20" s="104"/>
      <c r="O20" s="104"/>
      <c r="P20" s="104"/>
      <c r="Q20" s="104"/>
      <c r="R20" s="104"/>
      <c r="S20" s="104"/>
      <c r="T20" s="104"/>
      <c r="U20" s="104"/>
      <c r="V20" s="104"/>
      <c r="W20" s="104"/>
      <c r="X20" s="104"/>
      <c r="Y20" s="104"/>
      <c r="Z20" s="104"/>
      <c r="AA20" s="104"/>
      <c r="AB20" s="104"/>
      <c r="AC20" s="104"/>
    </row>
    <row r="21" spans="1:40" s="2" customFormat="1" ht="30" customHeight="1" x14ac:dyDescent="0.15">
      <c r="A21" s="1"/>
      <c r="B21" s="10"/>
      <c r="C21" s="142" t="s">
        <v>51</v>
      </c>
      <c r="D21" s="143"/>
      <c r="E21" s="143"/>
      <c r="F21" s="143"/>
      <c r="G21" s="143"/>
      <c r="H21" s="143"/>
      <c r="I21" s="143"/>
      <c r="J21" s="143"/>
      <c r="K21" s="143"/>
      <c r="L21" s="143"/>
      <c r="M21" s="143"/>
      <c r="N21" s="143"/>
      <c r="O21" s="143"/>
      <c r="P21" s="143"/>
      <c r="Q21" s="143"/>
      <c r="R21" s="143"/>
      <c r="S21" s="143"/>
      <c r="T21" s="143"/>
      <c r="U21" s="1"/>
      <c r="V21" s="1"/>
      <c r="W21" s="1"/>
      <c r="X21" s="1"/>
      <c r="Y21" s="1"/>
      <c r="Z21" s="1"/>
      <c r="AA21" s="1"/>
      <c r="AB21" s="1"/>
      <c r="AC21" s="1"/>
    </row>
    <row r="22" spans="1:40" s="2" customFormat="1" ht="18" customHeight="1" x14ac:dyDescent="0.15">
      <c r="A22" s="1"/>
      <c r="B22" s="7"/>
      <c r="C22" s="6"/>
      <c r="D22" s="6"/>
      <c r="E22" s="6"/>
      <c r="F22" s="6"/>
      <c r="G22" s="6"/>
      <c r="H22" s="7"/>
      <c r="I22" s="7"/>
      <c r="J22" s="7"/>
      <c r="K22" s="1"/>
      <c r="L22" s="1"/>
      <c r="M22" s="1"/>
      <c r="N22" s="1"/>
      <c r="O22" s="1"/>
      <c r="P22" s="1"/>
      <c r="Q22" s="1"/>
      <c r="R22" s="1"/>
      <c r="S22" s="1"/>
      <c r="T22" s="1"/>
      <c r="U22" s="1"/>
      <c r="V22" s="1"/>
      <c r="W22" s="1"/>
      <c r="X22" s="1"/>
      <c r="Y22" s="1"/>
      <c r="Z22" s="1"/>
      <c r="AA22" s="1"/>
      <c r="AB22" s="1"/>
      <c r="AC22" s="1"/>
    </row>
    <row r="23" spans="1:40" s="2" customFormat="1" ht="18" customHeight="1" x14ac:dyDescent="0.15">
      <c r="A23" s="1"/>
      <c r="B23" s="10"/>
      <c r="C23" s="8"/>
      <c r="D23" s="8"/>
      <c r="E23" s="8"/>
      <c r="F23" s="8"/>
      <c r="G23" s="9"/>
      <c r="H23" s="7"/>
      <c r="I23" s="7"/>
      <c r="J23" s="1"/>
      <c r="K23" s="1"/>
      <c r="L23" s="1"/>
      <c r="M23" s="1"/>
      <c r="N23" s="1"/>
      <c r="O23" s="1"/>
      <c r="P23" s="1"/>
      <c r="Q23" s="1"/>
      <c r="R23" s="1"/>
      <c r="S23" s="1"/>
      <c r="T23" s="1"/>
      <c r="U23" s="1"/>
      <c r="V23" s="1"/>
      <c r="W23" s="1"/>
      <c r="X23" s="1"/>
      <c r="Y23" s="1"/>
      <c r="Z23" s="1"/>
      <c r="AA23" s="1"/>
      <c r="AB23" s="1"/>
      <c r="AC23" s="1"/>
    </row>
    <row r="24" spans="1:40" s="2" customFormat="1" ht="18" customHeight="1" x14ac:dyDescent="0.15">
      <c r="A24" s="1"/>
      <c r="B24" s="7"/>
      <c r="C24" s="6"/>
      <c r="D24" s="6"/>
      <c r="E24" s="6"/>
      <c r="F24" s="6"/>
      <c r="G24" s="6"/>
      <c r="H24" s="7"/>
      <c r="I24" s="10"/>
      <c r="J24" s="1"/>
      <c r="K24" s="1"/>
      <c r="L24" s="1"/>
      <c r="M24" s="1"/>
      <c r="N24" s="1"/>
      <c r="O24" s="1"/>
      <c r="P24" s="1"/>
      <c r="Q24" s="1"/>
      <c r="R24" s="1"/>
      <c r="S24" s="1"/>
      <c r="T24" s="1"/>
      <c r="U24" s="1"/>
      <c r="V24" s="1"/>
      <c r="W24" s="1"/>
      <c r="X24" s="1"/>
      <c r="Y24" s="1"/>
      <c r="Z24" s="1"/>
      <c r="AA24" s="1"/>
      <c r="AB24" s="1"/>
      <c r="AC24" s="1"/>
    </row>
    <row r="25" spans="1:40" s="2" customFormat="1" x14ac:dyDescent="0.15">
      <c r="A25" s="1"/>
      <c r="B25" s="5"/>
      <c r="C25" s="6"/>
      <c r="D25" s="6"/>
      <c r="E25" s="6"/>
      <c r="F25" s="6"/>
      <c r="G25" s="11"/>
      <c r="H25" s="7"/>
      <c r="I25" s="10"/>
      <c r="J25" s="1"/>
      <c r="K25" s="1"/>
      <c r="L25" s="1"/>
      <c r="M25" s="1"/>
      <c r="N25" s="1"/>
      <c r="O25" s="1"/>
      <c r="P25" s="1"/>
      <c r="Q25" s="1"/>
      <c r="R25" s="1"/>
      <c r="S25" s="1"/>
      <c r="T25" s="1"/>
      <c r="U25" s="1"/>
      <c r="V25" s="1"/>
      <c r="W25" s="1"/>
      <c r="X25" s="1"/>
      <c r="Y25" s="1"/>
      <c r="Z25" s="1"/>
      <c r="AA25" s="1"/>
      <c r="AB25" s="1"/>
      <c r="AC25" s="1"/>
    </row>
    <row r="26" spans="1:40" s="2" customFormat="1" x14ac:dyDescent="0.15">
      <c r="A26" s="1"/>
      <c r="B26" s="7"/>
      <c r="C26" s="12"/>
      <c r="D26" s="12"/>
      <c r="E26" s="12"/>
      <c r="F26" s="12"/>
      <c r="G26" s="11"/>
      <c r="H26" s="7"/>
      <c r="I26" s="7"/>
      <c r="J26" s="1"/>
      <c r="K26" s="1"/>
      <c r="L26" s="1"/>
      <c r="M26" s="1"/>
      <c r="N26" s="1"/>
      <c r="O26" s="1"/>
      <c r="P26" s="1"/>
      <c r="Q26" s="1"/>
      <c r="R26" s="1"/>
      <c r="S26" s="1"/>
      <c r="T26" s="1"/>
      <c r="U26" s="1"/>
      <c r="V26" s="1"/>
      <c r="W26" s="1"/>
      <c r="X26" s="1"/>
      <c r="Y26" s="1"/>
      <c r="Z26" s="1"/>
      <c r="AA26" s="1"/>
      <c r="AB26" s="1"/>
      <c r="AC26" s="1"/>
    </row>
    <row r="27" spans="1:40" s="2" customFormat="1" x14ac:dyDescent="0.15">
      <c r="A27" s="1"/>
      <c r="B27" s="7"/>
      <c r="C27" s="12"/>
      <c r="D27" s="12"/>
      <c r="E27" s="12"/>
      <c r="F27" s="12"/>
      <c r="G27" s="7"/>
      <c r="H27" s="7"/>
      <c r="I27" s="7"/>
      <c r="J27" s="1"/>
      <c r="K27" s="1"/>
      <c r="L27" s="1"/>
      <c r="M27" s="1"/>
      <c r="N27" s="1"/>
      <c r="O27" s="1"/>
      <c r="P27" s="1"/>
      <c r="Q27" s="1"/>
      <c r="R27" s="1"/>
      <c r="S27" s="1"/>
      <c r="T27" s="1"/>
      <c r="U27" s="1"/>
      <c r="V27" s="1"/>
      <c r="W27" s="1"/>
      <c r="X27" s="1"/>
      <c r="Y27" s="1"/>
      <c r="Z27" s="1"/>
      <c r="AA27" s="1"/>
      <c r="AB27" s="1"/>
      <c r="AC27" s="1"/>
    </row>
    <row r="28" spans="1:40" s="2" customFormat="1" x14ac:dyDescent="0.15">
      <c r="A28" s="1"/>
      <c r="B28" s="1"/>
      <c r="C28" s="4"/>
      <c r="D28" s="4"/>
      <c r="E28" s="4"/>
      <c r="F28" s="4"/>
      <c r="G28" s="1"/>
      <c r="H28" s="1"/>
      <c r="I28" s="1"/>
      <c r="J28" s="1"/>
      <c r="K28" s="1"/>
      <c r="L28" s="1"/>
      <c r="M28" s="1"/>
      <c r="N28" s="1"/>
      <c r="O28" s="1"/>
      <c r="P28" s="1"/>
      <c r="Q28" s="1"/>
      <c r="R28" s="1"/>
      <c r="S28" s="1"/>
      <c r="T28" s="1"/>
      <c r="U28" s="1"/>
      <c r="V28" s="1"/>
      <c r="W28" s="1"/>
      <c r="X28" s="1"/>
      <c r="Y28" s="1"/>
      <c r="Z28" s="1"/>
      <c r="AA28" s="1"/>
      <c r="AB28" s="1"/>
      <c r="AC28" s="1"/>
    </row>
    <row r="29" spans="1:40" s="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40" s="1" customFormat="1" x14ac:dyDescent="0.15">
      <c r="AD30" s="2"/>
      <c r="AE30" s="2"/>
      <c r="AF30" s="2"/>
      <c r="AG30" s="2"/>
      <c r="AH30" s="2"/>
      <c r="AI30" s="2"/>
      <c r="AJ30" s="2"/>
      <c r="AK30" s="2"/>
      <c r="AL30" s="2"/>
      <c r="AM30" s="2"/>
      <c r="AN30" s="2"/>
    </row>
    <row r="31" spans="1:40" s="1" customFormat="1" x14ac:dyDescent="0.15">
      <c r="AD31" s="2"/>
      <c r="AE31" s="2"/>
      <c r="AF31" s="2"/>
      <c r="AG31" s="2"/>
      <c r="AH31" s="2"/>
      <c r="AI31" s="2"/>
      <c r="AJ31" s="2"/>
      <c r="AK31" s="2"/>
      <c r="AL31" s="2"/>
      <c r="AM31" s="2"/>
      <c r="AN31" s="2"/>
    </row>
    <row r="32" spans="1:40" s="1" customFormat="1" x14ac:dyDescent="0.15">
      <c r="AD32" s="2"/>
      <c r="AE32" s="2"/>
      <c r="AF32" s="2"/>
      <c r="AG32" s="2"/>
      <c r="AH32" s="2"/>
      <c r="AI32" s="2"/>
      <c r="AJ32" s="2"/>
      <c r="AK32" s="2"/>
      <c r="AL32" s="2"/>
      <c r="AM32" s="2"/>
      <c r="AN32" s="2"/>
    </row>
    <row r="33" spans="30:40" s="1" customFormat="1" x14ac:dyDescent="0.15">
      <c r="AD33" s="2"/>
      <c r="AE33" s="2"/>
      <c r="AF33" s="2"/>
      <c r="AG33" s="2"/>
      <c r="AH33" s="2"/>
      <c r="AI33" s="2"/>
      <c r="AJ33" s="2"/>
      <c r="AK33" s="2"/>
      <c r="AL33" s="2"/>
      <c r="AM33" s="2"/>
      <c r="AN33" s="2"/>
    </row>
    <row r="34" spans="30:40" s="1" customFormat="1" x14ac:dyDescent="0.15">
      <c r="AD34" s="2"/>
      <c r="AE34" s="2"/>
      <c r="AF34" s="2"/>
      <c r="AG34" s="2"/>
      <c r="AH34" s="2"/>
      <c r="AI34" s="2"/>
      <c r="AJ34" s="2"/>
      <c r="AK34" s="2"/>
      <c r="AL34" s="2"/>
      <c r="AM34" s="2"/>
      <c r="AN34" s="2"/>
    </row>
  </sheetData>
  <mergeCells count="19">
    <mergeCell ref="B5:D5"/>
    <mergeCell ref="F5:G5"/>
    <mergeCell ref="AF3:AH3"/>
    <mergeCell ref="B4:D4"/>
    <mergeCell ref="E4:H4"/>
    <mergeCell ref="I4:J4"/>
    <mergeCell ref="K4:L4"/>
    <mergeCell ref="B6:D6"/>
    <mergeCell ref="B7:D7"/>
    <mergeCell ref="B8:D8"/>
    <mergeCell ref="B9:B13"/>
    <mergeCell ref="C9:D9"/>
    <mergeCell ref="C10:C11"/>
    <mergeCell ref="C12:C13"/>
    <mergeCell ref="B14:B20"/>
    <mergeCell ref="C14:D14"/>
    <mergeCell ref="C16:C17"/>
    <mergeCell ref="C18:C20"/>
    <mergeCell ref="C21:T21"/>
  </mergeCells>
  <phoneticPr fontId="1"/>
  <dataValidations count="3">
    <dataValidation type="list" allowBlank="1" showInputMessage="1" showErrorMessage="1" sqref="K4:L4">
      <formula1>$AJ$4:$AJ$7</formula1>
    </dataValidation>
    <dataValidation type="list" allowBlank="1" showInputMessage="1" sqref="N4">
      <formula1>"2,3,4,5,6,7"</formula1>
    </dataValidation>
    <dataValidation type="list" allowBlank="1" showInputMessage="1" sqref="I6:AC6">
      <formula1>"1,2,3,4,5"</formula1>
    </dataValidation>
  </dataValidations>
  <pageMargins left="0.70866141732283472" right="0.70866141732283472" top="0.74803149606299213" bottom="0.74803149606299213" header="0.31496062992125984" footer="0.31496062992125984"/>
  <pageSetup paperSize="9" scale="66"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4"/>
  <sheetViews>
    <sheetView showGridLines="0" view="pageBreakPreview" zoomScaleNormal="100" zoomScaleSheetLayoutView="100" workbookViewId="0"/>
  </sheetViews>
  <sheetFormatPr defaultRowHeight="13.5" x14ac:dyDescent="0.15"/>
  <cols>
    <col min="1" max="1" width="1.625" customWidth="1"/>
    <col min="2" max="2" width="5.125" customWidth="1"/>
    <col min="3" max="3" width="9.625" customWidth="1"/>
    <col min="4" max="4" width="22.625" customWidth="1"/>
    <col min="5" max="8" width="11" customWidth="1"/>
    <col min="9" max="13" width="10" customWidth="1"/>
    <col min="14" max="29" width="10" style="1" customWidth="1"/>
    <col min="30" max="30" width="9" style="2"/>
    <col min="31" max="31" width="12.75" style="2" customWidth="1"/>
    <col min="32" max="34" width="9" style="2" customWidth="1"/>
    <col min="35" max="40" width="9" style="2"/>
  </cols>
  <sheetData>
    <row r="2" spans="1:39" ht="24" customHeight="1" x14ac:dyDescent="0.15">
      <c r="B2" s="3" t="s">
        <v>45</v>
      </c>
    </row>
    <row r="3" spans="1:39" ht="17.25" customHeight="1" x14ac:dyDescent="0.15">
      <c r="B3" s="1"/>
      <c r="C3" s="64" t="s">
        <v>41</v>
      </c>
      <c r="E3" s="2"/>
      <c r="J3" s="15"/>
      <c r="N3" s="15"/>
      <c r="P3" s="15"/>
      <c r="Q3" s="15"/>
      <c r="AF3" s="151" t="s">
        <v>39</v>
      </c>
      <c r="AG3" s="151"/>
      <c r="AH3" s="151"/>
    </row>
    <row r="4" spans="1:39" ht="27" customHeight="1" thickBot="1" x14ac:dyDescent="0.2">
      <c r="A4" s="1"/>
      <c r="B4" s="152" t="s">
        <v>4</v>
      </c>
      <c r="C4" s="153"/>
      <c r="D4" s="153"/>
      <c r="E4" s="159" t="s">
        <v>49</v>
      </c>
      <c r="F4" s="160"/>
      <c r="G4" s="160"/>
      <c r="H4" s="161"/>
      <c r="I4" s="157" t="s">
        <v>10</v>
      </c>
      <c r="J4" s="158"/>
      <c r="K4" s="154" t="s">
        <v>46</v>
      </c>
      <c r="L4" s="156"/>
      <c r="M4" s="67" t="s">
        <v>9</v>
      </c>
      <c r="N4" s="68">
        <v>5</v>
      </c>
      <c r="O4" s="114"/>
      <c r="P4" s="117"/>
      <c r="Q4" s="115"/>
      <c r="R4" s="69" t="s">
        <v>18</v>
      </c>
      <c r="S4" s="70">
        <v>8</v>
      </c>
      <c r="T4" s="71" t="s">
        <v>36</v>
      </c>
      <c r="U4" s="51"/>
      <c r="V4" s="51"/>
      <c r="W4" s="51"/>
      <c r="X4" s="51"/>
      <c r="Y4" s="51"/>
      <c r="Z4" s="51"/>
      <c r="AA4" s="21"/>
      <c r="AB4" s="13"/>
      <c r="AC4" s="13"/>
      <c r="AG4" s="18" t="s">
        <v>23</v>
      </c>
      <c r="AH4" s="18" t="s">
        <v>24</v>
      </c>
      <c r="AI4" s="46"/>
      <c r="AJ4" s="46" t="s">
        <v>46</v>
      </c>
      <c r="AK4" s="46"/>
      <c r="AL4" s="46"/>
      <c r="AM4" s="46"/>
    </row>
    <row r="5" spans="1:39" ht="21" customHeight="1" thickTop="1" x14ac:dyDescent="0.15">
      <c r="A5" s="1"/>
      <c r="B5" s="149" t="s">
        <v>5</v>
      </c>
      <c r="C5" s="149"/>
      <c r="D5" s="149"/>
      <c r="E5" s="45" t="s">
        <v>12</v>
      </c>
      <c r="F5" s="150" t="s">
        <v>11</v>
      </c>
      <c r="G5" s="150"/>
      <c r="H5" s="65" t="s">
        <v>40</v>
      </c>
      <c r="I5" s="66" t="s">
        <v>27</v>
      </c>
      <c r="J5" s="66" t="s">
        <v>28</v>
      </c>
      <c r="K5" s="66" t="s">
        <v>29</v>
      </c>
      <c r="L5" s="66" t="s">
        <v>30</v>
      </c>
      <c r="M5" s="66" t="s">
        <v>31</v>
      </c>
      <c r="N5" s="66" t="s">
        <v>32</v>
      </c>
      <c r="O5" s="66" t="s">
        <v>33</v>
      </c>
      <c r="P5" s="66" t="s">
        <v>34</v>
      </c>
      <c r="Q5" s="66"/>
      <c r="R5" s="66"/>
      <c r="S5" s="66"/>
      <c r="T5" s="66"/>
      <c r="U5" s="55"/>
      <c r="V5" s="55"/>
      <c r="W5" s="55"/>
      <c r="X5" s="55"/>
      <c r="Y5" s="55"/>
      <c r="Z5" s="55"/>
      <c r="AA5" s="55"/>
      <c r="AB5" s="55"/>
      <c r="AC5" s="55"/>
      <c r="AF5" s="2">
        <v>1</v>
      </c>
      <c r="AG5" s="2">
        <v>0.4</v>
      </c>
      <c r="AH5" s="18" t="s">
        <v>42</v>
      </c>
      <c r="AJ5" s="2" t="s">
        <v>47</v>
      </c>
    </row>
    <row r="6" spans="1:39" ht="21" customHeight="1" x14ac:dyDescent="0.15">
      <c r="A6" s="1"/>
      <c r="B6" s="144" t="s">
        <v>6</v>
      </c>
      <c r="C6" s="144"/>
      <c r="D6" s="144"/>
      <c r="E6" s="19"/>
      <c r="F6" s="22"/>
      <c r="G6" s="23"/>
      <c r="H6" s="19"/>
      <c r="I6" s="32">
        <v>1</v>
      </c>
      <c r="J6" s="32">
        <v>1</v>
      </c>
      <c r="K6" s="32">
        <v>1</v>
      </c>
      <c r="L6" s="32">
        <v>1</v>
      </c>
      <c r="M6" s="32">
        <v>2</v>
      </c>
      <c r="N6" s="32">
        <v>2</v>
      </c>
      <c r="O6" s="32">
        <v>2</v>
      </c>
      <c r="P6" s="32">
        <v>2</v>
      </c>
      <c r="Q6" s="32"/>
      <c r="R6" s="32"/>
      <c r="S6" s="32"/>
      <c r="T6" s="32"/>
      <c r="U6" s="32"/>
      <c r="V6" s="32"/>
      <c r="W6" s="32"/>
      <c r="X6" s="32"/>
      <c r="Y6" s="32"/>
      <c r="Z6" s="32"/>
      <c r="AA6" s="32"/>
      <c r="AB6" s="32"/>
      <c r="AC6" s="32"/>
      <c r="AF6" s="2">
        <v>2</v>
      </c>
      <c r="AG6" s="2">
        <v>0.4</v>
      </c>
      <c r="AH6" s="18" t="s">
        <v>42</v>
      </c>
      <c r="AJ6" s="2" t="s">
        <v>48</v>
      </c>
    </row>
    <row r="7" spans="1:39" ht="21" customHeight="1" x14ac:dyDescent="0.15">
      <c r="A7" s="1"/>
      <c r="B7" s="144" t="s">
        <v>7</v>
      </c>
      <c r="C7" s="144"/>
      <c r="D7" s="144"/>
      <c r="E7" s="20"/>
      <c r="F7" s="22"/>
      <c r="G7" s="23"/>
      <c r="H7" s="20"/>
      <c r="I7" s="53">
        <v>68.53</v>
      </c>
      <c r="J7" s="53">
        <v>54.11</v>
      </c>
      <c r="K7" s="53">
        <v>59.63</v>
      </c>
      <c r="L7" s="53">
        <v>74.33</v>
      </c>
      <c r="M7" s="53">
        <v>79.62</v>
      </c>
      <c r="N7" s="53">
        <v>54.11</v>
      </c>
      <c r="O7" s="53">
        <v>59.63</v>
      </c>
      <c r="P7" s="53">
        <v>74.33</v>
      </c>
      <c r="Q7" s="53"/>
      <c r="R7" s="53"/>
      <c r="S7" s="53"/>
      <c r="T7" s="53"/>
      <c r="U7" s="53"/>
      <c r="V7" s="53"/>
      <c r="W7" s="53"/>
      <c r="X7" s="53"/>
      <c r="Y7" s="53"/>
      <c r="Z7" s="53"/>
      <c r="AA7" s="53"/>
      <c r="AB7" s="53"/>
      <c r="AC7" s="53"/>
      <c r="AF7" s="2">
        <v>3</v>
      </c>
      <c r="AG7" s="2">
        <v>0.5</v>
      </c>
      <c r="AH7" s="18" t="s">
        <v>42</v>
      </c>
    </row>
    <row r="8" spans="1:39" ht="21" customHeight="1" x14ac:dyDescent="0.15">
      <c r="A8" s="1"/>
      <c r="B8" s="144" t="s">
        <v>8</v>
      </c>
      <c r="C8" s="144"/>
      <c r="D8" s="144"/>
      <c r="E8" s="22"/>
      <c r="F8" s="33"/>
      <c r="G8" s="34"/>
      <c r="H8" s="20"/>
      <c r="I8" s="20"/>
      <c r="J8" s="20"/>
      <c r="K8" s="52"/>
      <c r="L8" s="52"/>
      <c r="M8" s="52"/>
      <c r="N8" s="52"/>
      <c r="O8" s="52"/>
      <c r="P8" s="52"/>
      <c r="Q8" s="52"/>
      <c r="R8" s="52"/>
      <c r="S8" s="52"/>
      <c r="T8" s="52"/>
      <c r="U8" s="52"/>
      <c r="V8" s="52"/>
      <c r="W8" s="52"/>
      <c r="X8" s="52"/>
      <c r="Y8" s="52"/>
      <c r="Z8" s="52"/>
      <c r="AA8" s="52"/>
      <c r="AB8" s="52"/>
      <c r="AC8" s="52"/>
      <c r="AE8" s="48" t="s">
        <v>35</v>
      </c>
      <c r="AF8" s="2">
        <v>4</v>
      </c>
      <c r="AG8" s="2">
        <v>0.6</v>
      </c>
      <c r="AH8" s="18" t="s">
        <v>42</v>
      </c>
    </row>
    <row r="9" spans="1:39" ht="25.5" customHeight="1" x14ac:dyDescent="0.15">
      <c r="A9" s="1"/>
      <c r="B9" s="145" t="s">
        <v>54</v>
      </c>
      <c r="C9" s="135" t="s">
        <v>70</v>
      </c>
      <c r="D9" s="136"/>
      <c r="E9" s="22"/>
      <c r="F9" s="125"/>
      <c r="G9" s="37"/>
      <c r="H9" s="59"/>
      <c r="I9" s="59"/>
      <c r="J9" s="59"/>
      <c r="K9" s="118"/>
      <c r="L9" s="118"/>
      <c r="M9" s="118"/>
      <c r="N9" s="118"/>
      <c r="O9" s="118"/>
      <c r="P9" s="118"/>
      <c r="Q9" s="118"/>
      <c r="R9" s="118"/>
      <c r="S9" s="118"/>
      <c r="T9" s="118"/>
      <c r="U9" s="118"/>
      <c r="V9" s="118"/>
      <c r="W9" s="118"/>
      <c r="X9" s="118"/>
      <c r="Y9" s="118"/>
      <c r="Z9" s="118"/>
      <c r="AA9" s="118"/>
      <c r="AB9" s="118"/>
      <c r="AC9" s="118"/>
      <c r="AE9" s="48"/>
      <c r="AH9" s="110"/>
    </row>
    <row r="10" spans="1:39" ht="21" customHeight="1" x14ac:dyDescent="0.15">
      <c r="A10" s="1"/>
      <c r="B10" s="146"/>
      <c r="C10" s="148" t="s">
        <v>15</v>
      </c>
      <c r="D10" s="26" t="s">
        <v>13</v>
      </c>
      <c r="E10" s="120">
        <f>ROUNDUP(AE10,2)</f>
        <v>0.37</v>
      </c>
      <c r="F10" s="126"/>
      <c r="G10" s="37"/>
      <c r="H10" s="59">
        <f>SUM(I10:AC10)</f>
        <v>2.92</v>
      </c>
      <c r="I10" s="30">
        <v>0.42</v>
      </c>
      <c r="J10" s="30">
        <v>0.28999999999999998</v>
      </c>
      <c r="K10" s="30">
        <v>0.31</v>
      </c>
      <c r="L10" s="30">
        <v>0.43</v>
      </c>
      <c r="M10" s="30">
        <v>0.43</v>
      </c>
      <c r="N10" s="30">
        <v>0.31</v>
      </c>
      <c r="O10" s="30">
        <v>0.32</v>
      </c>
      <c r="P10" s="30">
        <v>0.41</v>
      </c>
      <c r="Q10" s="30"/>
      <c r="R10" s="30"/>
      <c r="S10" s="30"/>
      <c r="T10" s="30"/>
      <c r="U10" s="30"/>
      <c r="V10" s="30"/>
      <c r="W10" s="30"/>
      <c r="X10" s="30"/>
      <c r="Y10" s="30"/>
      <c r="Z10" s="30"/>
      <c r="AA10" s="30"/>
      <c r="AB10" s="30"/>
      <c r="AC10" s="30"/>
      <c r="AE10" s="49">
        <f>H10/S$4</f>
        <v>0.36499999999999999</v>
      </c>
      <c r="AF10" s="2">
        <v>5</v>
      </c>
      <c r="AG10" s="2">
        <v>0.6</v>
      </c>
      <c r="AH10" s="47">
        <v>3</v>
      </c>
    </row>
    <row r="11" spans="1:39" ht="21" customHeight="1" x14ac:dyDescent="0.15">
      <c r="A11" s="1"/>
      <c r="B11" s="146"/>
      <c r="C11" s="148"/>
      <c r="D11" s="28" t="s">
        <v>16</v>
      </c>
      <c r="E11" s="121">
        <f>ROUNDUP(AE11,1)</f>
        <v>1.1000000000000001</v>
      </c>
      <c r="F11" s="127"/>
      <c r="G11" s="38"/>
      <c r="H11" s="60">
        <f>SUM(I11:AC11)</f>
        <v>8.1000000000000014</v>
      </c>
      <c r="I11" s="31">
        <v>1.1000000000000001</v>
      </c>
      <c r="J11" s="31">
        <v>0.5</v>
      </c>
      <c r="K11" s="31">
        <v>0.5</v>
      </c>
      <c r="L11" s="31">
        <v>1.1000000000000001</v>
      </c>
      <c r="M11" s="31">
        <v>1.6</v>
      </c>
      <c r="N11" s="31">
        <v>0.9</v>
      </c>
      <c r="O11" s="31">
        <v>0.9</v>
      </c>
      <c r="P11" s="31">
        <v>1.5</v>
      </c>
      <c r="Q11" s="31"/>
      <c r="R11" s="31"/>
      <c r="S11" s="31"/>
      <c r="T11" s="31"/>
      <c r="U11" s="31"/>
      <c r="V11" s="31"/>
      <c r="W11" s="31"/>
      <c r="X11" s="31"/>
      <c r="Y11" s="31"/>
      <c r="Z11" s="31"/>
      <c r="AA11" s="31"/>
      <c r="AB11" s="31"/>
      <c r="AC11" s="31"/>
      <c r="AE11" s="49">
        <f>H11/S$4</f>
        <v>1.0125000000000002</v>
      </c>
      <c r="AF11" s="2">
        <v>6</v>
      </c>
      <c r="AG11" s="2">
        <v>0.6</v>
      </c>
      <c r="AH11" s="2">
        <v>2.8</v>
      </c>
      <c r="AI11" s="46"/>
      <c r="AJ11" s="46"/>
      <c r="AK11" s="46"/>
      <c r="AL11" s="46"/>
    </row>
    <row r="12" spans="1:39" ht="21" customHeight="1" x14ac:dyDescent="0.15">
      <c r="A12" s="1"/>
      <c r="B12" s="146"/>
      <c r="C12" s="148" t="s">
        <v>14</v>
      </c>
      <c r="D12" s="29" t="s">
        <v>13</v>
      </c>
      <c r="E12" s="122">
        <f>VLOOKUP(N4,AF5:AH13,2,0)</f>
        <v>0.6</v>
      </c>
      <c r="F12" s="126"/>
      <c r="G12" s="39"/>
      <c r="H12" s="35"/>
      <c r="I12" s="56" t="str">
        <f>IF(I10="","",IF(I10&lt;=$E12,"適合","不適合"))</f>
        <v>適合</v>
      </c>
      <c r="J12" s="57" t="str">
        <f t="shared" ref="J12:AC12" si="0">IF(J10="","",IF(J10&lt;=$E12,"適合","不適合"))</f>
        <v>適合</v>
      </c>
      <c r="K12" s="57" t="str">
        <f t="shared" si="0"/>
        <v>適合</v>
      </c>
      <c r="L12" s="57" t="str">
        <f t="shared" si="0"/>
        <v>適合</v>
      </c>
      <c r="M12" s="57" t="str">
        <f t="shared" si="0"/>
        <v>適合</v>
      </c>
      <c r="N12" s="57" t="str">
        <f t="shared" si="0"/>
        <v>適合</v>
      </c>
      <c r="O12" s="57" t="str">
        <f t="shared" si="0"/>
        <v>適合</v>
      </c>
      <c r="P12" s="57" t="str">
        <f t="shared" si="0"/>
        <v>適合</v>
      </c>
      <c r="Q12" s="57" t="str">
        <f t="shared" si="0"/>
        <v/>
      </c>
      <c r="R12" s="57" t="str">
        <f t="shared" si="0"/>
        <v/>
      </c>
      <c r="S12" s="57" t="str">
        <f t="shared" si="0"/>
        <v/>
      </c>
      <c r="T12" s="57" t="str">
        <f t="shared" si="0"/>
        <v/>
      </c>
      <c r="U12" s="57" t="str">
        <f t="shared" si="0"/>
        <v/>
      </c>
      <c r="V12" s="57" t="str">
        <f t="shared" si="0"/>
        <v/>
      </c>
      <c r="W12" s="57" t="str">
        <f t="shared" si="0"/>
        <v/>
      </c>
      <c r="X12" s="57" t="str">
        <f t="shared" si="0"/>
        <v/>
      </c>
      <c r="Y12" s="57" t="str">
        <f t="shared" si="0"/>
        <v/>
      </c>
      <c r="Z12" s="57" t="str">
        <f t="shared" si="0"/>
        <v/>
      </c>
      <c r="AA12" s="57" t="str">
        <f t="shared" si="0"/>
        <v/>
      </c>
      <c r="AB12" s="57" t="str">
        <f t="shared" si="0"/>
        <v/>
      </c>
      <c r="AC12" s="57" t="str">
        <f t="shared" si="0"/>
        <v/>
      </c>
      <c r="AE12" s="46"/>
      <c r="AF12" s="2">
        <v>7</v>
      </c>
      <c r="AG12" s="2">
        <v>0.6</v>
      </c>
      <c r="AH12" s="2">
        <v>2.7</v>
      </c>
    </row>
    <row r="13" spans="1:39" ht="21" customHeight="1" x14ac:dyDescent="0.15">
      <c r="A13" s="1"/>
      <c r="B13" s="147"/>
      <c r="C13" s="148"/>
      <c r="D13" s="27" t="s">
        <v>16</v>
      </c>
      <c r="E13" s="123">
        <f>VLOOKUP(N4,AF5:AH13,3,0)</f>
        <v>3</v>
      </c>
      <c r="F13" s="127"/>
      <c r="G13" s="40"/>
      <c r="H13" s="36"/>
      <c r="I13" s="58" t="str">
        <f>IF(I11="","",IF($E13="-","-",IF(I11&lt;=$E13,"適合","不適合")))</f>
        <v>適合</v>
      </c>
      <c r="J13" s="58" t="str">
        <f t="shared" ref="J13:AC13" si="1">IF(J11="","",IF($E13="-","-",IF(J11&lt;=$E13,"適合","不適合")))</f>
        <v>適合</v>
      </c>
      <c r="K13" s="58" t="str">
        <f t="shared" si="1"/>
        <v>適合</v>
      </c>
      <c r="L13" s="58" t="str">
        <f t="shared" si="1"/>
        <v>適合</v>
      </c>
      <c r="M13" s="58" t="str">
        <f t="shared" si="1"/>
        <v>適合</v>
      </c>
      <c r="N13" s="58" t="str">
        <f t="shared" si="1"/>
        <v>適合</v>
      </c>
      <c r="O13" s="58" t="str">
        <f t="shared" si="1"/>
        <v>適合</v>
      </c>
      <c r="P13" s="58" t="str">
        <f t="shared" si="1"/>
        <v>適合</v>
      </c>
      <c r="Q13" s="58" t="str">
        <f t="shared" si="1"/>
        <v/>
      </c>
      <c r="R13" s="58" t="str">
        <f t="shared" si="1"/>
        <v/>
      </c>
      <c r="S13" s="58" t="str">
        <f t="shared" si="1"/>
        <v/>
      </c>
      <c r="T13" s="58" t="str">
        <f t="shared" si="1"/>
        <v/>
      </c>
      <c r="U13" s="58" t="str">
        <f t="shared" si="1"/>
        <v/>
      </c>
      <c r="V13" s="58" t="str">
        <f t="shared" si="1"/>
        <v/>
      </c>
      <c r="W13" s="58" t="str">
        <f t="shared" si="1"/>
        <v/>
      </c>
      <c r="X13" s="58" t="str">
        <f t="shared" si="1"/>
        <v/>
      </c>
      <c r="Y13" s="58" t="str">
        <f t="shared" si="1"/>
        <v/>
      </c>
      <c r="Z13" s="58" t="str">
        <f t="shared" si="1"/>
        <v/>
      </c>
      <c r="AA13" s="58" t="str">
        <f t="shared" si="1"/>
        <v/>
      </c>
      <c r="AB13" s="58" t="str">
        <f t="shared" si="1"/>
        <v/>
      </c>
      <c r="AC13" s="58" t="str">
        <f t="shared" si="1"/>
        <v/>
      </c>
      <c r="AE13" s="46"/>
      <c r="AF13" s="2">
        <v>8</v>
      </c>
      <c r="AH13" s="2">
        <v>6.7</v>
      </c>
      <c r="AJ13" s="47"/>
    </row>
    <row r="14" spans="1:39" ht="25.5" customHeight="1" x14ac:dyDescent="0.15">
      <c r="A14" s="1"/>
      <c r="B14" s="132" t="s">
        <v>55</v>
      </c>
      <c r="C14" s="135" t="s">
        <v>71</v>
      </c>
      <c r="D14" s="136"/>
      <c r="E14" s="22"/>
      <c r="F14" s="124"/>
      <c r="G14" s="23"/>
      <c r="H14" s="36"/>
      <c r="I14" s="119"/>
      <c r="J14" s="119"/>
      <c r="K14" s="119"/>
      <c r="L14" s="119"/>
      <c r="M14" s="119"/>
      <c r="N14" s="119"/>
      <c r="O14" s="119"/>
      <c r="P14" s="119"/>
      <c r="Q14" s="119"/>
      <c r="R14" s="119"/>
      <c r="S14" s="119"/>
      <c r="T14" s="119"/>
      <c r="U14" s="119"/>
      <c r="V14" s="119"/>
      <c r="W14" s="119"/>
      <c r="X14" s="119"/>
      <c r="Y14" s="119"/>
      <c r="Z14" s="119"/>
      <c r="AA14" s="119"/>
      <c r="AB14" s="119"/>
      <c r="AC14" s="119"/>
      <c r="AE14" s="46"/>
      <c r="AJ14" s="47"/>
    </row>
    <row r="15" spans="1:39" ht="27" customHeight="1" x14ac:dyDescent="0.15">
      <c r="A15" s="1"/>
      <c r="B15" s="133"/>
      <c r="C15" s="25" t="s">
        <v>37</v>
      </c>
      <c r="D15" s="25" t="s">
        <v>22</v>
      </c>
      <c r="E15" s="16" t="s">
        <v>17</v>
      </c>
      <c r="F15" s="50" t="s">
        <v>44</v>
      </c>
      <c r="G15" s="24" t="s">
        <v>43</v>
      </c>
      <c r="H15" s="17" t="s">
        <v>2</v>
      </c>
      <c r="I15" s="54" t="str">
        <f>IF(I5="","",I5)</f>
        <v>101</v>
      </c>
      <c r="J15" s="54" t="str">
        <f t="shared" ref="J15:AC15" si="2">IF(J5="","",J5)</f>
        <v>102</v>
      </c>
      <c r="K15" s="54" t="str">
        <f t="shared" si="2"/>
        <v>103</v>
      </c>
      <c r="L15" s="54" t="str">
        <f t="shared" si="2"/>
        <v>105</v>
      </c>
      <c r="M15" s="54" t="str">
        <f t="shared" si="2"/>
        <v>201</v>
      </c>
      <c r="N15" s="54" t="str">
        <f t="shared" si="2"/>
        <v>202</v>
      </c>
      <c r="O15" s="54" t="str">
        <f t="shared" si="2"/>
        <v>203</v>
      </c>
      <c r="P15" s="54" t="str">
        <f t="shared" si="2"/>
        <v>205</v>
      </c>
      <c r="Q15" s="54" t="str">
        <f t="shared" si="2"/>
        <v/>
      </c>
      <c r="R15" s="54" t="str">
        <f t="shared" si="2"/>
        <v/>
      </c>
      <c r="S15" s="54" t="str">
        <f t="shared" si="2"/>
        <v/>
      </c>
      <c r="T15" s="54" t="str">
        <f t="shared" si="2"/>
        <v/>
      </c>
      <c r="U15" s="54" t="str">
        <f t="shared" si="2"/>
        <v/>
      </c>
      <c r="V15" s="54" t="str">
        <f t="shared" si="2"/>
        <v/>
      </c>
      <c r="W15" s="54" t="str">
        <f t="shared" si="2"/>
        <v/>
      </c>
      <c r="X15" s="54" t="str">
        <f t="shared" si="2"/>
        <v/>
      </c>
      <c r="Y15" s="54" t="str">
        <f t="shared" si="2"/>
        <v/>
      </c>
      <c r="Z15" s="54" t="str">
        <f t="shared" si="2"/>
        <v/>
      </c>
      <c r="AA15" s="54" t="str">
        <f t="shared" si="2"/>
        <v/>
      </c>
      <c r="AB15" s="54" t="str">
        <f t="shared" si="2"/>
        <v/>
      </c>
      <c r="AC15" s="54" t="str">
        <f t="shared" si="2"/>
        <v/>
      </c>
      <c r="AG15" s="18"/>
      <c r="AH15" s="18"/>
    </row>
    <row r="16" spans="1:39" s="2" customFormat="1" ht="19.5" customHeight="1" x14ac:dyDescent="0.15">
      <c r="A16" s="1"/>
      <c r="B16" s="133"/>
      <c r="C16" s="137" t="s">
        <v>19</v>
      </c>
      <c r="D16" s="41" t="s">
        <v>20</v>
      </c>
      <c r="E16" s="78">
        <f>SUM(F16:AC16)</f>
        <v>367.70000000000005</v>
      </c>
      <c r="F16" s="85"/>
      <c r="G16" s="83">
        <v>17.399999999999999</v>
      </c>
      <c r="H16" s="59"/>
      <c r="I16" s="75">
        <v>47</v>
      </c>
      <c r="J16" s="75">
        <v>38.5</v>
      </c>
      <c r="K16" s="75">
        <v>41.4</v>
      </c>
      <c r="L16" s="75">
        <v>46.9</v>
      </c>
      <c r="M16" s="75">
        <v>51.2</v>
      </c>
      <c r="N16" s="75">
        <v>38.1</v>
      </c>
      <c r="O16" s="75">
        <v>40.9</v>
      </c>
      <c r="P16" s="75">
        <v>46.300000000000004</v>
      </c>
      <c r="Q16" s="75"/>
      <c r="R16" s="75"/>
      <c r="S16" s="75"/>
      <c r="T16" s="75"/>
      <c r="U16" s="75"/>
      <c r="V16" s="75"/>
      <c r="W16" s="75"/>
      <c r="X16" s="75"/>
      <c r="Y16" s="75"/>
      <c r="Z16" s="75"/>
      <c r="AA16" s="75"/>
      <c r="AB16" s="75"/>
      <c r="AC16" s="75"/>
      <c r="AE16" s="49">
        <f>H16/S$4</f>
        <v>0</v>
      </c>
    </row>
    <row r="17" spans="1:40" s="2" customFormat="1" ht="19.5" customHeight="1" x14ac:dyDescent="0.15">
      <c r="A17" s="1"/>
      <c r="B17" s="133"/>
      <c r="C17" s="138"/>
      <c r="D17" s="42" t="s">
        <v>21</v>
      </c>
      <c r="E17" s="79">
        <f>SUM(F17:AC17)</f>
        <v>257.7</v>
      </c>
      <c r="F17" s="86"/>
      <c r="G17" s="84">
        <v>8.8000000000000007</v>
      </c>
      <c r="H17" s="60"/>
      <c r="I17" s="76">
        <v>33.6</v>
      </c>
      <c r="J17" s="77">
        <v>26.1</v>
      </c>
      <c r="K17" s="77">
        <v>27.900000000000002</v>
      </c>
      <c r="L17" s="77">
        <v>35</v>
      </c>
      <c r="M17" s="77">
        <v>37.4</v>
      </c>
      <c r="N17" s="77">
        <v>26.5</v>
      </c>
      <c r="O17" s="77">
        <v>28.1</v>
      </c>
      <c r="P17" s="77">
        <v>34.300000000000004</v>
      </c>
      <c r="Q17" s="77"/>
      <c r="R17" s="77"/>
      <c r="S17" s="77"/>
      <c r="T17" s="77"/>
      <c r="U17" s="77"/>
      <c r="V17" s="77"/>
      <c r="W17" s="77"/>
      <c r="X17" s="77"/>
      <c r="Y17" s="77"/>
      <c r="Z17" s="77"/>
      <c r="AA17" s="77"/>
      <c r="AB17" s="77"/>
      <c r="AC17" s="77"/>
      <c r="AE17" s="49">
        <f>H17/S$4</f>
        <v>0</v>
      </c>
    </row>
    <row r="18" spans="1:40" s="2" customFormat="1" ht="19.5" customHeight="1" x14ac:dyDescent="0.15">
      <c r="A18" s="1"/>
      <c r="B18" s="133"/>
      <c r="C18" s="139" t="s">
        <v>38</v>
      </c>
      <c r="D18" s="61" t="s">
        <v>26</v>
      </c>
      <c r="E18" s="80">
        <f>SUM(F18:AC18)</f>
        <v>421.10000000000008</v>
      </c>
      <c r="F18" s="99">
        <f>ROUNDUP(F16*0.8,1)</f>
        <v>0</v>
      </c>
      <c r="G18" s="87">
        <v>13.9</v>
      </c>
      <c r="H18" s="59"/>
      <c r="I18" s="72">
        <v>53.800000000000004</v>
      </c>
      <c r="J18" s="72">
        <v>45.1</v>
      </c>
      <c r="K18" s="72">
        <v>47.9</v>
      </c>
      <c r="L18" s="72">
        <v>54.7</v>
      </c>
      <c r="M18" s="72">
        <v>59.1</v>
      </c>
      <c r="N18" s="72">
        <v>44.800000000000004</v>
      </c>
      <c r="O18" s="72">
        <v>47.5</v>
      </c>
      <c r="P18" s="72">
        <v>54.300000000000004</v>
      </c>
      <c r="Q18" s="72"/>
      <c r="R18" s="72"/>
      <c r="S18" s="72"/>
      <c r="T18" s="72"/>
      <c r="U18" s="72"/>
      <c r="V18" s="72"/>
      <c r="W18" s="72"/>
      <c r="X18" s="72"/>
      <c r="Y18" s="72"/>
      <c r="Z18" s="72"/>
      <c r="AA18" s="72"/>
      <c r="AB18" s="72"/>
      <c r="AC18" s="72"/>
    </row>
    <row r="19" spans="1:40" s="2" customFormat="1" ht="19.5" customHeight="1" x14ac:dyDescent="0.15">
      <c r="A19" s="1"/>
      <c r="B19" s="133"/>
      <c r="C19" s="140"/>
      <c r="D19" s="62" t="s">
        <v>25</v>
      </c>
      <c r="E19" s="82">
        <f>SUM(F19:AC19)</f>
        <v>384.3</v>
      </c>
      <c r="F19" s="98">
        <f>F17</f>
        <v>0</v>
      </c>
      <c r="G19" s="88">
        <v>8.8000000000000007</v>
      </c>
      <c r="H19" s="74"/>
      <c r="I19" s="72">
        <v>49.800000000000004</v>
      </c>
      <c r="J19" s="72">
        <v>40.4</v>
      </c>
      <c r="K19" s="72">
        <v>42.7</v>
      </c>
      <c r="L19" s="72">
        <v>52.2</v>
      </c>
      <c r="M19" s="72">
        <v>55.4</v>
      </c>
      <c r="N19" s="72">
        <v>40.700000000000003</v>
      </c>
      <c r="O19" s="72">
        <v>42.800000000000004</v>
      </c>
      <c r="P19" s="72">
        <v>51.5</v>
      </c>
      <c r="Q19" s="72"/>
      <c r="R19" s="72"/>
      <c r="S19" s="72"/>
      <c r="T19" s="72"/>
      <c r="U19" s="72"/>
      <c r="V19" s="72"/>
      <c r="W19" s="72"/>
      <c r="X19" s="72"/>
      <c r="Y19" s="72"/>
      <c r="Z19" s="72"/>
      <c r="AA19" s="72"/>
      <c r="AB19" s="72"/>
      <c r="AC19" s="72"/>
    </row>
    <row r="20" spans="1:40" s="2" customFormat="1" ht="19.5" customHeight="1" x14ac:dyDescent="0.15">
      <c r="A20" s="1"/>
      <c r="B20" s="134"/>
      <c r="C20" s="141"/>
      <c r="D20" s="63" t="s">
        <v>0</v>
      </c>
      <c r="E20" s="81">
        <f>ROUNDUP(E17/E16,2)</f>
        <v>0.71</v>
      </c>
      <c r="F20" s="43"/>
      <c r="G20" s="44"/>
      <c r="H20" s="36"/>
      <c r="I20" s="73">
        <v>0.72</v>
      </c>
      <c r="J20" s="73">
        <v>0.68</v>
      </c>
      <c r="K20" s="73">
        <v>0.68</v>
      </c>
      <c r="L20" s="73">
        <v>0.75</v>
      </c>
      <c r="M20" s="73">
        <v>0.74</v>
      </c>
      <c r="N20" s="73">
        <v>0.7</v>
      </c>
      <c r="O20" s="73">
        <v>0.69000000000000006</v>
      </c>
      <c r="P20" s="73">
        <v>0.75</v>
      </c>
      <c r="Q20" s="73"/>
      <c r="R20" s="73"/>
      <c r="S20" s="73"/>
      <c r="T20" s="73"/>
      <c r="U20" s="73"/>
      <c r="V20" s="73"/>
      <c r="W20" s="73"/>
      <c r="X20" s="73"/>
      <c r="Y20" s="73"/>
      <c r="Z20" s="73"/>
      <c r="AA20" s="73"/>
      <c r="AB20" s="73"/>
      <c r="AC20" s="73"/>
    </row>
    <row r="21" spans="1:40" s="2" customFormat="1" ht="30" customHeight="1" x14ac:dyDescent="0.15">
      <c r="A21" s="1"/>
      <c r="B21" s="10"/>
      <c r="C21" s="142" t="s">
        <v>51</v>
      </c>
      <c r="D21" s="143"/>
      <c r="E21" s="143"/>
      <c r="F21" s="143"/>
      <c r="G21" s="143"/>
      <c r="H21" s="143"/>
      <c r="I21" s="143"/>
      <c r="J21" s="143"/>
      <c r="K21" s="143"/>
      <c r="L21" s="143"/>
      <c r="M21" s="143"/>
      <c r="N21" s="143"/>
      <c r="O21" s="143"/>
      <c r="P21" s="143"/>
      <c r="Q21" s="143"/>
      <c r="R21" s="143"/>
      <c r="S21" s="143"/>
      <c r="T21" s="143"/>
      <c r="U21" s="1"/>
      <c r="V21" s="1"/>
      <c r="W21" s="1"/>
      <c r="X21" s="1"/>
      <c r="Y21" s="1"/>
      <c r="Z21" s="1"/>
      <c r="AA21" s="1"/>
      <c r="AB21" s="1"/>
      <c r="AC21" s="1"/>
    </row>
    <row r="22" spans="1:40" s="2" customFormat="1" ht="18" customHeight="1" x14ac:dyDescent="0.15">
      <c r="A22" s="1"/>
      <c r="B22" s="7"/>
      <c r="C22" s="6"/>
      <c r="D22" s="6"/>
      <c r="E22" s="6"/>
      <c r="F22" s="6"/>
      <c r="G22" s="6"/>
      <c r="H22" s="7"/>
      <c r="I22" s="7"/>
      <c r="J22" s="7"/>
      <c r="K22" s="1"/>
      <c r="L22" s="1"/>
      <c r="M22" s="1"/>
      <c r="N22" s="1"/>
      <c r="O22" s="1"/>
      <c r="P22" s="1"/>
      <c r="Q22" s="1"/>
      <c r="R22" s="1"/>
      <c r="S22" s="1"/>
      <c r="T22" s="1"/>
      <c r="U22" s="1"/>
      <c r="V22" s="1"/>
      <c r="W22" s="1"/>
      <c r="X22" s="1"/>
      <c r="Y22" s="1"/>
      <c r="Z22" s="1"/>
      <c r="AA22" s="1"/>
      <c r="AB22" s="1"/>
      <c r="AC22" s="1"/>
    </row>
    <row r="23" spans="1:40" s="2" customFormat="1" ht="18" customHeight="1" x14ac:dyDescent="0.15">
      <c r="A23" s="1"/>
      <c r="B23" s="10"/>
      <c r="C23" s="8"/>
      <c r="D23" s="8"/>
      <c r="E23" s="8"/>
      <c r="F23" s="8"/>
      <c r="G23" s="9"/>
      <c r="H23" s="7"/>
      <c r="I23" s="7"/>
      <c r="J23" s="1"/>
      <c r="K23" s="1"/>
      <c r="L23" s="1"/>
      <c r="M23" s="1"/>
      <c r="N23" s="1"/>
      <c r="O23" s="1"/>
      <c r="P23" s="1"/>
      <c r="Q23" s="1"/>
      <c r="R23" s="1"/>
      <c r="S23" s="1"/>
      <c r="T23" s="1"/>
      <c r="U23" s="1"/>
      <c r="V23" s="1"/>
      <c r="W23" s="1"/>
      <c r="X23" s="1"/>
      <c r="Y23" s="1"/>
      <c r="Z23" s="1"/>
      <c r="AA23" s="1"/>
      <c r="AB23" s="1"/>
      <c r="AC23" s="1"/>
    </row>
    <row r="24" spans="1:40" s="2" customFormat="1" ht="18" customHeight="1" x14ac:dyDescent="0.15">
      <c r="A24" s="1"/>
      <c r="B24" s="7"/>
      <c r="C24" s="6"/>
      <c r="D24" s="6"/>
      <c r="E24" s="6"/>
      <c r="F24" s="6"/>
      <c r="G24" s="6"/>
      <c r="H24" s="7"/>
      <c r="I24" s="10"/>
      <c r="J24" s="1"/>
      <c r="K24" s="1"/>
      <c r="L24" s="1"/>
      <c r="M24" s="1"/>
      <c r="N24" s="1"/>
      <c r="O24" s="1"/>
      <c r="P24" s="1"/>
      <c r="Q24" s="1"/>
      <c r="R24" s="1"/>
      <c r="S24" s="1"/>
      <c r="T24" s="1"/>
      <c r="U24" s="1"/>
      <c r="V24" s="1"/>
      <c r="W24" s="1"/>
      <c r="X24" s="1"/>
      <c r="Y24" s="1"/>
      <c r="Z24" s="1"/>
      <c r="AA24" s="1"/>
      <c r="AB24" s="1"/>
      <c r="AC24" s="1"/>
    </row>
    <row r="25" spans="1:40" s="2" customFormat="1" x14ac:dyDescent="0.15">
      <c r="A25" s="1"/>
      <c r="B25" s="5"/>
      <c r="C25" s="6"/>
      <c r="D25" s="6"/>
      <c r="E25" s="6"/>
      <c r="F25" s="6"/>
      <c r="G25" s="11"/>
      <c r="H25" s="7"/>
      <c r="I25" s="10"/>
      <c r="J25" s="1"/>
      <c r="K25" s="1"/>
      <c r="L25" s="1"/>
      <c r="M25" s="1"/>
      <c r="N25" s="1"/>
      <c r="O25" s="1"/>
      <c r="P25" s="1"/>
      <c r="Q25" s="1"/>
      <c r="R25" s="1"/>
      <c r="S25" s="1"/>
      <c r="T25" s="1"/>
      <c r="U25" s="1"/>
      <c r="V25" s="1"/>
      <c r="W25" s="1"/>
      <c r="X25" s="1"/>
      <c r="Y25" s="1"/>
      <c r="Z25" s="1"/>
      <c r="AA25" s="1"/>
      <c r="AB25" s="1"/>
      <c r="AC25" s="1"/>
    </row>
    <row r="26" spans="1:40" s="2" customFormat="1" x14ac:dyDescent="0.15">
      <c r="A26" s="1"/>
      <c r="B26" s="7"/>
      <c r="C26" s="12"/>
      <c r="D26" s="12"/>
      <c r="E26" s="12"/>
      <c r="F26" s="12"/>
      <c r="G26" s="11"/>
      <c r="H26" s="7"/>
      <c r="I26" s="7"/>
      <c r="J26" s="1"/>
      <c r="K26" s="1"/>
      <c r="L26" s="1"/>
      <c r="M26" s="1"/>
      <c r="N26" s="1"/>
      <c r="O26" s="1"/>
      <c r="P26" s="1"/>
      <c r="Q26" s="1"/>
      <c r="R26" s="1"/>
      <c r="S26" s="1"/>
      <c r="T26" s="1"/>
      <c r="U26" s="1"/>
      <c r="V26" s="1"/>
      <c r="W26" s="1"/>
      <c r="X26" s="1"/>
      <c r="Y26" s="1"/>
      <c r="Z26" s="1"/>
      <c r="AA26" s="1"/>
      <c r="AB26" s="1"/>
      <c r="AC26" s="1"/>
    </row>
    <row r="27" spans="1:40" s="2" customFormat="1" x14ac:dyDescent="0.15">
      <c r="A27" s="1"/>
      <c r="B27" s="7"/>
      <c r="C27" s="12"/>
      <c r="D27" s="12"/>
      <c r="E27" s="12"/>
      <c r="F27" s="12"/>
      <c r="G27" s="7"/>
      <c r="H27" s="7"/>
      <c r="I27" s="7"/>
      <c r="J27" s="1"/>
      <c r="K27" s="1"/>
      <c r="L27" s="1"/>
      <c r="M27" s="1"/>
      <c r="N27" s="1"/>
      <c r="O27" s="1"/>
      <c r="P27" s="1"/>
      <c r="Q27" s="1"/>
      <c r="R27" s="1"/>
      <c r="S27" s="1"/>
      <c r="T27" s="1"/>
      <c r="U27" s="1"/>
      <c r="V27" s="1"/>
      <c r="W27" s="1"/>
      <c r="X27" s="1"/>
      <c r="Y27" s="1"/>
      <c r="Z27" s="1"/>
      <c r="AA27" s="1"/>
      <c r="AB27" s="1"/>
      <c r="AC27" s="1"/>
    </row>
    <row r="28" spans="1:40" s="2" customFormat="1" x14ac:dyDescent="0.15">
      <c r="A28" s="1"/>
      <c r="B28" s="1"/>
      <c r="C28" s="4"/>
      <c r="D28" s="4"/>
      <c r="E28" s="4"/>
      <c r="F28" s="4"/>
      <c r="G28" s="1"/>
      <c r="H28" s="1"/>
      <c r="I28" s="1"/>
      <c r="J28" s="1"/>
      <c r="K28" s="1"/>
      <c r="L28" s="1"/>
      <c r="M28" s="1"/>
      <c r="N28" s="1"/>
      <c r="O28" s="1"/>
      <c r="P28" s="1"/>
      <c r="Q28" s="1"/>
      <c r="R28" s="1"/>
      <c r="S28" s="1"/>
      <c r="T28" s="1"/>
      <c r="U28" s="1"/>
      <c r="V28" s="1"/>
      <c r="W28" s="1"/>
      <c r="X28" s="1"/>
      <c r="Y28" s="1"/>
      <c r="Z28" s="1"/>
      <c r="AA28" s="1"/>
      <c r="AB28" s="1"/>
      <c r="AC28" s="1"/>
    </row>
    <row r="29" spans="1:40" s="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40" s="1" customFormat="1" x14ac:dyDescent="0.15">
      <c r="AD30" s="2"/>
      <c r="AE30" s="2"/>
      <c r="AF30" s="2"/>
      <c r="AG30" s="2"/>
      <c r="AH30" s="2"/>
      <c r="AI30" s="2"/>
      <c r="AJ30" s="2"/>
      <c r="AK30" s="2"/>
      <c r="AL30" s="2"/>
      <c r="AM30" s="2"/>
      <c r="AN30" s="2"/>
    </row>
    <row r="31" spans="1:40" s="1" customFormat="1" x14ac:dyDescent="0.15">
      <c r="AD31" s="2"/>
      <c r="AE31" s="2"/>
      <c r="AF31" s="2"/>
      <c r="AG31" s="2"/>
      <c r="AH31" s="2"/>
      <c r="AI31" s="2"/>
      <c r="AJ31" s="2"/>
      <c r="AK31" s="2"/>
      <c r="AL31" s="2"/>
      <c r="AM31" s="2"/>
      <c r="AN31" s="2"/>
    </row>
    <row r="32" spans="1:40" s="1" customFormat="1" x14ac:dyDescent="0.15">
      <c r="AD32" s="2"/>
      <c r="AE32" s="2"/>
      <c r="AF32" s="2"/>
      <c r="AG32" s="2"/>
      <c r="AH32" s="2"/>
      <c r="AI32" s="2"/>
      <c r="AJ32" s="2"/>
      <c r="AK32" s="2"/>
      <c r="AL32" s="2"/>
      <c r="AM32" s="2"/>
      <c r="AN32" s="2"/>
    </row>
    <row r="33" spans="30:40" s="1" customFormat="1" x14ac:dyDescent="0.15">
      <c r="AD33" s="2"/>
      <c r="AE33" s="2"/>
      <c r="AF33" s="2"/>
      <c r="AG33" s="2"/>
      <c r="AH33" s="2"/>
      <c r="AI33" s="2"/>
      <c r="AJ33" s="2"/>
      <c r="AK33" s="2"/>
      <c r="AL33" s="2"/>
      <c r="AM33" s="2"/>
      <c r="AN33" s="2"/>
    </row>
    <row r="34" spans="30:40" s="1" customFormat="1" x14ac:dyDescent="0.15">
      <c r="AD34" s="2"/>
      <c r="AE34" s="2"/>
      <c r="AF34" s="2"/>
      <c r="AG34" s="2"/>
      <c r="AH34" s="2"/>
      <c r="AI34" s="2"/>
      <c r="AJ34" s="2"/>
      <c r="AK34" s="2"/>
      <c r="AL34" s="2"/>
      <c r="AM34" s="2"/>
      <c r="AN34" s="2"/>
    </row>
  </sheetData>
  <mergeCells count="19">
    <mergeCell ref="B9:B13"/>
    <mergeCell ref="B14:B20"/>
    <mergeCell ref="C14:D14"/>
    <mergeCell ref="C12:C13"/>
    <mergeCell ref="B5:D5"/>
    <mergeCell ref="F5:G5"/>
    <mergeCell ref="C21:T21"/>
    <mergeCell ref="AF3:AH3"/>
    <mergeCell ref="B4:D4"/>
    <mergeCell ref="E4:H4"/>
    <mergeCell ref="I4:J4"/>
    <mergeCell ref="K4:L4"/>
    <mergeCell ref="C16:C17"/>
    <mergeCell ref="C18:C20"/>
    <mergeCell ref="B6:D6"/>
    <mergeCell ref="B7:D7"/>
    <mergeCell ref="B8:D8"/>
    <mergeCell ref="C10:C11"/>
    <mergeCell ref="C9:D9"/>
  </mergeCells>
  <phoneticPr fontId="1"/>
  <dataValidations count="3">
    <dataValidation type="list" allowBlank="1" showInputMessage="1" showErrorMessage="1" sqref="K4:L4">
      <formula1>$AJ$4:$AJ$7</formula1>
    </dataValidation>
    <dataValidation type="list" allowBlank="1" showInputMessage="1" sqref="N4">
      <formula1>"2,3,4,5,6,7"</formula1>
    </dataValidation>
    <dataValidation type="list" allowBlank="1" showInputMessage="1" sqref="I6:AC6">
      <formula1>"1,2,3,4,5"</formula1>
    </dataValidation>
  </dataValidations>
  <pageMargins left="0.70866141732283472" right="0.70866141732283472" top="0.74803149606299213" bottom="0.74803149606299213" header="0.31496062992125984" footer="0.31496062992125984"/>
  <pageSetup paperSize="9" scale="65" orientation="landscape"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workbookViewId="0">
      <selection activeCell="G21" sqref="G21"/>
    </sheetView>
  </sheetViews>
  <sheetFormatPr defaultRowHeight="13.5" x14ac:dyDescent="0.15"/>
  <cols>
    <col min="1" max="1" width="1.75" customWidth="1"/>
    <col min="2" max="2" width="14.25" customWidth="1"/>
    <col min="3" max="3" width="6.125" customWidth="1"/>
  </cols>
  <sheetData>
    <row r="2" spans="2:8" x14ac:dyDescent="0.15">
      <c r="B2" s="1"/>
      <c r="C2" s="1"/>
      <c r="D2" s="1"/>
      <c r="E2" s="1"/>
      <c r="F2" s="1"/>
      <c r="G2" s="1"/>
      <c r="H2" s="1"/>
    </row>
    <row r="3" spans="2:8" ht="15" customHeight="1" x14ac:dyDescent="0.15">
      <c r="B3" s="2" t="s">
        <v>52</v>
      </c>
      <c r="C3" s="2" t="s">
        <v>1</v>
      </c>
      <c r="D3" s="2" t="s">
        <v>53</v>
      </c>
      <c r="E3" s="2" t="s">
        <v>62</v>
      </c>
      <c r="F3" s="2"/>
      <c r="G3" s="1"/>
      <c r="H3" s="1"/>
    </row>
    <row r="4" spans="2:8" ht="15" customHeight="1" x14ac:dyDescent="0.15">
      <c r="B4" s="2"/>
      <c r="C4" s="2"/>
      <c r="D4" s="2"/>
      <c r="E4" s="2"/>
      <c r="F4" s="2"/>
      <c r="G4" s="1"/>
      <c r="H4" s="1"/>
    </row>
    <row r="5" spans="2:8" ht="15" customHeight="1" x14ac:dyDescent="0.15">
      <c r="B5" s="2" t="s">
        <v>56</v>
      </c>
      <c r="C5" s="2" t="s">
        <v>57</v>
      </c>
      <c r="D5" s="2" t="s">
        <v>58</v>
      </c>
      <c r="E5" s="162" t="s">
        <v>59</v>
      </c>
      <c r="F5" s="162"/>
      <c r="G5" s="1"/>
      <c r="H5" s="1"/>
    </row>
    <row r="6" spans="2:8" ht="15" customHeight="1" x14ac:dyDescent="0.15">
      <c r="B6" s="2"/>
      <c r="C6" s="2"/>
      <c r="D6" s="2"/>
      <c r="E6" s="128" t="s">
        <v>60</v>
      </c>
      <c r="F6" s="128"/>
      <c r="G6" s="1"/>
      <c r="H6" s="1"/>
    </row>
    <row r="7" spans="2:8" ht="15" customHeight="1" x14ac:dyDescent="0.15">
      <c r="B7" s="2"/>
      <c r="C7" s="2"/>
      <c r="D7" s="2"/>
      <c r="E7" s="128" t="s">
        <v>61</v>
      </c>
      <c r="F7" s="129"/>
      <c r="G7" s="1"/>
      <c r="H7" s="1"/>
    </row>
    <row r="8" spans="2:8" ht="15" customHeight="1" x14ac:dyDescent="0.15">
      <c r="B8" s="2"/>
      <c r="C8" s="2"/>
      <c r="D8" s="2"/>
      <c r="E8" s="128"/>
      <c r="F8" s="128"/>
      <c r="G8" s="1"/>
      <c r="H8" s="1"/>
    </row>
    <row r="9" spans="2:8" ht="15" customHeight="1" x14ac:dyDescent="0.15">
      <c r="B9" s="2" t="s">
        <v>63</v>
      </c>
      <c r="C9" s="2" t="s">
        <v>64</v>
      </c>
      <c r="D9" s="2" t="s">
        <v>65</v>
      </c>
      <c r="E9" s="130" t="s">
        <v>66</v>
      </c>
      <c r="F9" s="130"/>
      <c r="G9" s="1"/>
      <c r="H9" s="1"/>
    </row>
    <row r="10" spans="2:8" ht="15" customHeight="1" x14ac:dyDescent="0.15">
      <c r="B10" s="2"/>
      <c r="C10" s="2"/>
      <c r="D10" s="2"/>
      <c r="E10" s="64" t="s">
        <v>67</v>
      </c>
      <c r="F10" s="64"/>
      <c r="G10" s="1"/>
      <c r="H10" s="1"/>
    </row>
    <row r="11" spans="2:8" ht="15" customHeight="1" x14ac:dyDescent="0.15">
      <c r="B11" s="2"/>
      <c r="C11" s="2"/>
      <c r="D11" s="2"/>
      <c r="E11" s="64"/>
      <c r="F11" s="64"/>
      <c r="G11" s="1"/>
      <c r="H11" s="1"/>
    </row>
    <row r="12" spans="2:8" ht="15" customHeight="1" x14ac:dyDescent="0.15">
      <c r="B12" s="2" t="s">
        <v>68</v>
      </c>
      <c r="C12" s="2" t="s">
        <v>57</v>
      </c>
      <c r="D12" s="2" t="s">
        <v>72</v>
      </c>
      <c r="E12" s="64" t="s">
        <v>69</v>
      </c>
      <c r="F12" s="64"/>
      <c r="G12" s="1"/>
      <c r="H12" s="1"/>
    </row>
    <row r="13" spans="2:8" ht="15" customHeight="1" x14ac:dyDescent="0.15">
      <c r="B13" s="14"/>
      <c r="C13" s="14"/>
      <c r="D13" s="14"/>
      <c r="E13" s="129"/>
      <c r="F13" s="129"/>
    </row>
    <row r="14" spans="2:8" ht="15" customHeight="1" x14ac:dyDescent="0.15">
      <c r="B14" s="14"/>
      <c r="C14" s="14"/>
      <c r="D14" s="14"/>
      <c r="E14" s="131"/>
      <c r="F14" s="131"/>
    </row>
    <row r="15" spans="2:8" ht="15" customHeight="1" x14ac:dyDescent="0.15">
      <c r="B15" s="14"/>
      <c r="C15" s="14"/>
      <c r="D15" s="14"/>
      <c r="E15" s="129"/>
      <c r="F15" s="129"/>
    </row>
    <row r="16" spans="2:8" ht="15" customHeight="1" x14ac:dyDescent="0.15">
      <c r="B16" s="14"/>
      <c r="C16" s="14"/>
      <c r="D16" s="14"/>
      <c r="E16" s="131"/>
      <c r="F16" s="131"/>
    </row>
    <row r="17" spans="2:6" ht="15" customHeight="1" x14ac:dyDescent="0.15">
      <c r="B17" s="14"/>
      <c r="C17" s="14"/>
      <c r="D17" s="14"/>
      <c r="E17" s="131"/>
      <c r="F17" s="131"/>
    </row>
    <row r="18" spans="2:6" ht="15" customHeight="1" x14ac:dyDescent="0.15">
      <c r="B18" s="14"/>
      <c r="C18" s="14"/>
      <c r="D18" s="14"/>
      <c r="E18" s="131"/>
      <c r="F18" s="131"/>
    </row>
    <row r="19" spans="2:6" ht="15" customHeight="1" x14ac:dyDescent="0.15">
      <c r="B19" s="14"/>
      <c r="C19" s="14"/>
      <c r="D19" s="14"/>
      <c r="E19" s="131"/>
      <c r="F19" s="131"/>
    </row>
    <row r="20" spans="2:6" ht="15" customHeight="1" x14ac:dyDescent="0.15">
      <c r="B20" s="14"/>
      <c r="C20" s="14"/>
      <c r="D20" s="14"/>
      <c r="E20" s="131"/>
      <c r="F20" s="131"/>
    </row>
    <row r="21" spans="2:6" ht="15" customHeight="1" x14ac:dyDescent="0.15">
      <c r="E21" s="131"/>
      <c r="F21" s="131"/>
    </row>
    <row r="22" spans="2:6" ht="15" customHeight="1" x14ac:dyDescent="0.15">
      <c r="E22" s="131"/>
      <c r="F22" s="131"/>
    </row>
    <row r="23" spans="2:6" x14ac:dyDescent="0.15">
      <c r="E23" s="131"/>
      <c r="F23" s="131"/>
    </row>
    <row r="24" spans="2:6" x14ac:dyDescent="0.15">
      <c r="E24" s="14"/>
      <c r="F24" s="14"/>
    </row>
    <row r="25" spans="2:6" x14ac:dyDescent="0.15">
      <c r="E25" s="14"/>
      <c r="F25" s="14"/>
    </row>
    <row r="26" spans="2:6" x14ac:dyDescent="0.15">
      <c r="E26" s="14"/>
      <c r="F26" s="14"/>
    </row>
    <row r="27" spans="2:6" x14ac:dyDescent="0.15">
      <c r="E27" s="14"/>
      <c r="F27" s="14"/>
    </row>
    <row r="28" spans="2:6" x14ac:dyDescent="0.15">
      <c r="E28" s="14"/>
      <c r="F28" s="14"/>
    </row>
    <row r="29" spans="2:6" x14ac:dyDescent="0.15">
      <c r="E29" s="14"/>
      <c r="F29" s="14"/>
    </row>
  </sheetData>
  <mergeCells count="1">
    <mergeCell ref="E5:F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共同住宅等（V3.3.1）</vt:lpstr>
      <vt:lpstr>共同住宅等（V3.3.1）記入例</vt:lpstr>
      <vt:lpstr>※履歴</vt:lpstr>
      <vt:lpstr>'共同住宅等（V3.3.1）'!Print_Area</vt:lpstr>
      <vt:lpstr>'共同住宅等（V3.3.1）記入例'!Print_Area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耕二</dc:creator>
  <cp:lastModifiedBy>柳原　耕二</cp:lastModifiedBy>
  <cp:lastPrinted>2022-10-31T00:23:58Z</cp:lastPrinted>
  <dcterms:created xsi:type="dcterms:W3CDTF">2022-10-06T00:27:26Z</dcterms:created>
  <dcterms:modified xsi:type="dcterms:W3CDTF">2022-11-22T06:16:29Z</dcterms:modified>
</cp:coreProperties>
</file>